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drrae\Google Drive\Biogen\"/>
    </mc:Choice>
  </mc:AlternateContent>
  <xr:revisionPtr revIDLastSave="0" documentId="13_ncr:1_{96DF2A1B-86BC-4CFE-AB18-81487733A5F3}" xr6:coauthVersionLast="44" xr6:coauthVersionMax="44" xr10:uidLastSave="{00000000-0000-0000-0000-000000000000}"/>
  <bookViews>
    <workbookView xWindow="-120" yWindow="-120" windowWidth="20730" windowHeight="11160" activeTab="4" xr2:uid="{00000000-000D-0000-FFFF-FFFF00000000}"/>
  </bookViews>
  <sheets>
    <sheet name="Sheet1 (2)" sheetId="30" r:id="rId1"/>
    <sheet name="Sheet2" sheetId="28" r:id="rId2"/>
    <sheet name="MCV-Jan" sheetId="8" r:id="rId3"/>
    <sheet name="APRIL2019" sheetId="1" r:id="rId4"/>
    <sheet name="MCV-Dec" sheetId="3" r:id="rId5"/>
    <sheet name="MCV-Mar" sheetId="9" r:id="rId6"/>
    <sheet name="MCV-mAY" sheetId="11" r:id="rId7"/>
    <sheet name="MCV-JUN" sheetId="10" r:id="rId8"/>
    <sheet name="MCV-Jul" sheetId="13" r:id="rId9"/>
    <sheet name="MCV-Aug" sheetId="14" r:id="rId10"/>
    <sheet name="MCV Sep" sheetId="15" r:id="rId11"/>
    <sheet name="MCV Oct" sheetId="16" r:id="rId12"/>
    <sheet name="MCV Nov(15)" sheetId="19" r:id="rId13"/>
    <sheet name="MCVDec(15)" sheetId="20" r:id="rId14"/>
    <sheet name="MCVJan(16)" sheetId="22" r:id="rId15"/>
    <sheet name="MCVfeb16)" sheetId="25" r:id="rId16"/>
    <sheet name="MCV MARCH16) " sheetId="26" r:id="rId17"/>
    <sheet name="APRIL 16" sheetId="27" r:id="rId18"/>
    <sheet name="may 16" sheetId="29" r:id="rId19"/>
    <sheet name="June 16 " sheetId="32" r:id="rId20"/>
    <sheet name="July 16" sheetId="33" r:id="rId21"/>
    <sheet name="JAN2019" sheetId="35" r:id="rId22"/>
    <sheet name="FEB2019 (2)" sheetId="38" r:id="rId23"/>
    <sheet name="MAECH2019" sheetId="37" r:id="rId2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38" l="1"/>
  <c r="F48" i="38"/>
  <c r="G47" i="38"/>
  <c r="F47" i="38"/>
  <c r="G45" i="38"/>
  <c r="F45" i="38"/>
  <c r="G44" i="38"/>
  <c r="F44" i="38"/>
  <c r="C43" i="38"/>
  <c r="B43" i="38"/>
  <c r="F42" i="38"/>
  <c r="F41" i="38"/>
  <c r="P11" i="38"/>
  <c r="O11" i="38"/>
  <c r="A11" i="38"/>
  <c r="P10" i="38"/>
  <c r="O10" i="38"/>
  <c r="O9" i="38"/>
  <c r="G48" i="37"/>
  <c r="F48" i="37"/>
  <c r="G47" i="37"/>
  <c r="F47" i="37"/>
  <c r="G45" i="37"/>
  <c r="F45" i="37"/>
  <c r="G44" i="37"/>
  <c r="F44" i="37"/>
  <c r="C43" i="37"/>
  <c r="B43" i="37"/>
  <c r="F42" i="37"/>
  <c r="F41" i="37"/>
  <c r="P11" i="37"/>
  <c r="O11" i="37"/>
  <c r="A11" i="37"/>
  <c r="P10" i="37"/>
  <c r="O10" i="37"/>
  <c r="O9" i="37"/>
  <c r="G48" i="35"/>
  <c r="F48" i="35"/>
  <c r="G47" i="35"/>
  <c r="F47" i="35"/>
  <c r="G45" i="35"/>
  <c r="F45" i="35"/>
  <c r="G44" i="35"/>
  <c r="F44" i="35"/>
  <c r="C43" i="35"/>
  <c r="B43" i="35"/>
  <c r="F42" i="35"/>
  <c r="F41" i="35"/>
  <c r="P11" i="35"/>
  <c r="O11" i="35"/>
  <c r="A11" i="35"/>
  <c r="P10" i="35"/>
  <c r="O10" i="35"/>
  <c r="O9" i="35"/>
  <c r="A12" i="38" l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12" i="37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12" i="35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G48" i="33"/>
  <c r="F48" i="33"/>
  <c r="G47" i="33"/>
  <c r="F47" i="33"/>
  <c r="G45" i="33"/>
  <c r="F45" i="33"/>
  <c r="G44" i="33"/>
  <c r="F44" i="33"/>
  <c r="C43" i="33"/>
  <c r="P11" i="33" s="1"/>
  <c r="B43" i="33"/>
  <c r="F42" i="33"/>
  <c r="F41" i="33"/>
  <c r="O11" i="33"/>
  <c r="P10" i="33"/>
  <c r="O10" i="33"/>
  <c r="O9" i="33"/>
  <c r="K42" i="38" l="1"/>
  <c r="I41" i="38"/>
  <c r="K41" i="38"/>
  <c r="I42" i="38"/>
  <c r="I41" i="37"/>
  <c r="I42" i="37"/>
  <c r="K41" i="37"/>
  <c r="K42" i="37"/>
  <c r="I41" i="35"/>
  <c r="I42" i="35"/>
  <c r="K41" i="35"/>
  <c r="K42" i="35"/>
  <c r="A11" i="33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G47" i="32"/>
  <c r="F47" i="32"/>
  <c r="G46" i="32"/>
  <c r="F46" i="32"/>
  <c r="G44" i="32"/>
  <c r="F44" i="32"/>
  <c r="G43" i="32"/>
  <c r="F43" i="32"/>
  <c r="C42" i="32"/>
  <c r="B42" i="32"/>
  <c r="F41" i="32"/>
  <c r="F40" i="32"/>
  <c r="P11" i="32"/>
  <c r="O11" i="32"/>
  <c r="P10" i="32"/>
  <c r="O10" i="32"/>
  <c r="A10" i="32"/>
  <c r="O9" i="32"/>
  <c r="I41" i="33" l="1"/>
  <c r="K42" i="33"/>
  <c r="I42" i="33"/>
  <c r="K41" i="33"/>
  <c r="A11" i="32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G47" i="30"/>
  <c r="F47" i="30"/>
  <c r="G46" i="30"/>
  <c r="F46" i="30"/>
  <c r="G44" i="30"/>
  <c r="F44" i="30"/>
  <c r="G43" i="30"/>
  <c r="F43" i="30"/>
  <c r="C42" i="30"/>
  <c r="B42" i="30"/>
  <c r="F41" i="30"/>
  <c r="F40" i="30"/>
  <c r="P11" i="30"/>
  <c r="O11" i="30"/>
  <c r="P10" i="30"/>
  <c r="O10" i="30"/>
  <c r="A10" i="30"/>
  <c r="O9" i="30"/>
  <c r="G47" i="29"/>
  <c r="F47" i="29"/>
  <c r="G46" i="29"/>
  <c r="F46" i="29"/>
  <c r="G44" i="29"/>
  <c r="F44" i="29"/>
  <c r="G43" i="29"/>
  <c r="F43" i="29"/>
  <c r="C42" i="29"/>
  <c r="B42" i="29"/>
  <c r="F41" i="29"/>
  <c r="F40" i="29"/>
  <c r="P11" i="29"/>
  <c r="O11" i="29"/>
  <c r="P10" i="29"/>
  <c r="O10" i="29"/>
  <c r="A10" i="29"/>
  <c r="O9" i="29"/>
  <c r="I40" i="32" l="1"/>
  <c r="K41" i="32"/>
  <c r="I41" i="32"/>
  <c r="K40" i="32"/>
  <c r="A11" i="30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11" i="29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G44" i="27"/>
  <c r="F44" i="27"/>
  <c r="G43" i="27"/>
  <c r="F43" i="27"/>
  <c r="G41" i="27"/>
  <c r="F41" i="27"/>
  <c r="G40" i="27"/>
  <c r="F40" i="27"/>
  <c r="C39" i="27"/>
  <c r="P8" i="27" s="1"/>
  <c r="B39" i="27"/>
  <c r="O8" i="27" s="1"/>
  <c r="F38" i="27"/>
  <c r="F37" i="27"/>
  <c r="P7" i="27"/>
  <c r="O7" i="27"/>
  <c r="A7" i="27"/>
  <c r="A8" i="27" s="1"/>
  <c r="O6" i="27"/>
  <c r="K41" i="30" l="1"/>
  <c r="I40" i="30"/>
  <c r="I41" i="30"/>
  <c r="K40" i="30"/>
  <c r="K41" i="29"/>
  <c r="I40" i="29"/>
  <c r="I41" i="29"/>
  <c r="K40" i="29"/>
  <c r="A9" i="27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7" i="26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K38" i="27" l="1"/>
  <c r="I38" i="27"/>
  <c r="K37" i="27"/>
  <c r="I37" i="27"/>
  <c r="G45" i="26"/>
  <c r="F45" i="26"/>
  <c r="G44" i="26"/>
  <c r="F44" i="26"/>
  <c r="G42" i="26"/>
  <c r="F42" i="26"/>
  <c r="G41" i="26"/>
  <c r="F41" i="26"/>
  <c r="C40" i="26"/>
  <c r="B40" i="26"/>
  <c r="F39" i="26"/>
  <c r="F38" i="26"/>
  <c r="P8" i="26"/>
  <c r="O8" i="26"/>
  <c r="P7" i="26"/>
  <c r="O7" i="26"/>
  <c r="O6" i="26"/>
  <c r="I39" i="26" l="1"/>
  <c r="I38" i="26"/>
  <c r="K39" i="26"/>
  <c r="K38" i="26"/>
  <c r="G45" i="25"/>
  <c r="F45" i="25"/>
  <c r="G44" i="25"/>
  <c r="F44" i="25"/>
  <c r="G42" i="25"/>
  <c r="F42" i="25"/>
  <c r="G41" i="25"/>
  <c r="F41" i="25"/>
  <c r="C40" i="25"/>
  <c r="B40" i="25"/>
  <c r="F39" i="25"/>
  <c r="F38" i="25"/>
  <c r="P8" i="25"/>
  <c r="O8" i="25"/>
  <c r="P7" i="25"/>
  <c r="O7" i="25"/>
  <c r="A7" i="25"/>
  <c r="O6" i="25"/>
  <c r="A8" i="25" l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G45" i="22"/>
  <c r="F45" i="22"/>
  <c r="G44" i="22"/>
  <c r="F44" i="22"/>
  <c r="G42" i="22"/>
  <c r="F42" i="22"/>
  <c r="G41" i="22"/>
  <c r="F41" i="22"/>
  <c r="C40" i="22"/>
  <c r="B40" i="22"/>
  <c r="F39" i="22"/>
  <c r="F38" i="22"/>
  <c r="P8" i="22"/>
  <c r="O8" i="22"/>
  <c r="P7" i="22"/>
  <c r="O7" i="22"/>
  <c r="A7" i="22"/>
  <c r="O6" i="22"/>
  <c r="I39" i="25" l="1"/>
  <c r="I38" i="25"/>
  <c r="K39" i="25"/>
  <c r="K38" i="25"/>
  <c r="A8" i="22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G45" i="20"/>
  <c r="F45" i="20"/>
  <c r="G44" i="20"/>
  <c r="F44" i="20"/>
  <c r="G42" i="20"/>
  <c r="F42" i="20"/>
  <c r="G41" i="20"/>
  <c r="F41" i="20"/>
  <c r="C40" i="20"/>
  <c r="P8" i="20" s="1"/>
  <c r="B40" i="20"/>
  <c r="O8" i="20" s="1"/>
  <c r="F39" i="20"/>
  <c r="F38" i="20"/>
  <c r="P7" i="20"/>
  <c r="O7" i="20"/>
  <c r="A7" i="20"/>
  <c r="O6" i="20"/>
  <c r="G44" i="19"/>
  <c r="F44" i="19"/>
  <c r="G43" i="19"/>
  <c r="F43" i="19"/>
  <c r="G41" i="19"/>
  <c r="F41" i="19"/>
  <c r="G40" i="19"/>
  <c r="F40" i="19"/>
  <c r="C39" i="19"/>
  <c r="B39" i="19"/>
  <c r="F38" i="19"/>
  <c r="F37" i="19"/>
  <c r="P8" i="19"/>
  <c r="O8" i="19"/>
  <c r="P7" i="19"/>
  <c r="O7" i="19"/>
  <c r="A7" i="19"/>
  <c r="O6" i="19"/>
  <c r="K39" i="22" l="1"/>
  <c r="I39" i="22"/>
  <c r="I38" i="22"/>
  <c r="K38" i="22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8" i="19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K39" i="20" l="1"/>
  <c r="I38" i="20"/>
  <c r="I39" i="20"/>
  <c r="K38" i="20"/>
  <c r="I38" i="19"/>
  <c r="K38" i="19"/>
  <c r="I37" i="19"/>
  <c r="K37" i="19"/>
  <c r="G45" i="16"/>
  <c r="F45" i="16"/>
  <c r="G44" i="16"/>
  <c r="F44" i="16"/>
  <c r="G42" i="16"/>
  <c r="F42" i="16"/>
  <c r="G41" i="16"/>
  <c r="F41" i="16"/>
  <c r="C40" i="16"/>
  <c r="B40" i="16"/>
  <c r="F39" i="16"/>
  <c r="F38" i="16"/>
  <c r="P8" i="16"/>
  <c r="O8" i="16"/>
  <c r="P7" i="16"/>
  <c r="O7" i="16"/>
  <c r="A7" i="16"/>
  <c r="O6" i="16"/>
  <c r="A8" i="16" l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K38" i="16" l="1"/>
  <c r="K39" i="16"/>
  <c r="I38" i="16"/>
  <c r="I39" i="16"/>
  <c r="G45" i="15" l="1"/>
  <c r="F45" i="15"/>
  <c r="G44" i="15"/>
  <c r="F44" i="15"/>
  <c r="G42" i="15"/>
  <c r="F42" i="15"/>
  <c r="G41" i="15"/>
  <c r="F41" i="15"/>
  <c r="C40" i="15"/>
  <c r="B40" i="15"/>
  <c r="F39" i="15"/>
  <c r="F38" i="15"/>
  <c r="P8" i="15"/>
  <c r="O8" i="15"/>
  <c r="P7" i="15"/>
  <c r="O7" i="15"/>
  <c r="A7" i="15"/>
  <c r="O6" i="15"/>
  <c r="A8" i="15" l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G45" i="14"/>
  <c r="F45" i="14"/>
  <c r="G44" i="14"/>
  <c r="F44" i="14"/>
  <c r="G42" i="14"/>
  <c r="F42" i="14"/>
  <c r="G41" i="14"/>
  <c r="F41" i="14"/>
  <c r="C40" i="14"/>
  <c r="B40" i="14"/>
  <c r="F39" i="14"/>
  <c r="F38" i="14"/>
  <c r="P8" i="14"/>
  <c r="O8" i="14"/>
  <c r="P7" i="14"/>
  <c r="O7" i="14"/>
  <c r="A7" i="14"/>
  <c r="A8" i="14" s="1"/>
  <c r="O6" i="14"/>
  <c r="I38" i="15" l="1"/>
  <c r="I39" i="15"/>
  <c r="K39" i="15"/>
  <c r="K38" i="15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I39" i="14" l="1"/>
  <c r="K38" i="14"/>
  <c r="I38" i="14"/>
  <c r="K39" i="14"/>
  <c r="G47" i="13"/>
  <c r="F47" i="13"/>
  <c r="G46" i="13"/>
  <c r="F46" i="13"/>
  <c r="G44" i="13"/>
  <c r="F44" i="13"/>
  <c r="G43" i="13"/>
  <c r="F43" i="13"/>
  <c r="C42" i="13"/>
  <c r="B42" i="13"/>
  <c r="O10" i="13" s="1"/>
  <c r="F41" i="13"/>
  <c r="F40" i="13"/>
  <c r="P10" i="13"/>
  <c r="P9" i="13"/>
  <c r="O9" i="13"/>
  <c r="O8" i="13"/>
  <c r="A19" i="13" l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K40" i="13" l="1"/>
  <c r="I41" i="13"/>
  <c r="K41" i="13"/>
  <c r="I40" i="13"/>
  <c r="G47" i="11"/>
  <c r="F47" i="11"/>
  <c r="G46" i="11"/>
  <c r="F46" i="11"/>
  <c r="G44" i="11"/>
  <c r="F44" i="11"/>
  <c r="G43" i="11"/>
  <c r="F43" i="11"/>
  <c r="C42" i="11"/>
  <c r="P10" i="11" s="1"/>
  <c r="B42" i="11"/>
  <c r="O10" i="11" s="1"/>
  <c r="G41" i="11"/>
  <c r="L41" i="11" s="1"/>
  <c r="F41" i="11"/>
  <c r="J41" i="11" s="1"/>
  <c r="G40" i="11"/>
  <c r="L40" i="11" s="1"/>
  <c r="F40" i="11"/>
  <c r="J40" i="11" s="1"/>
  <c r="P9" i="11"/>
  <c r="O9" i="11"/>
  <c r="A9" i="11"/>
  <c r="A10" i="11" s="1"/>
  <c r="A11" i="11" s="1"/>
  <c r="O8" i="11"/>
  <c r="A12" i="11" l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G47" i="10"/>
  <c r="F47" i="10"/>
  <c r="G46" i="10"/>
  <c r="F46" i="10"/>
  <c r="G44" i="10"/>
  <c r="F44" i="10"/>
  <c r="G43" i="10"/>
  <c r="F43" i="10"/>
  <c r="C42" i="10"/>
  <c r="P10" i="10" s="1"/>
  <c r="B42" i="10"/>
  <c r="O10" i="10" s="1"/>
  <c r="F41" i="10"/>
  <c r="F40" i="10"/>
  <c r="P9" i="10"/>
  <c r="O9" i="10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O8" i="10"/>
  <c r="I41" i="11" l="1"/>
  <c r="K40" i="11"/>
  <c r="K41" i="11"/>
  <c r="I40" i="11"/>
  <c r="K41" i="10"/>
  <c r="I40" i="10"/>
  <c r="K40" i="10"/>
  <c r="I41" i="10"/>
  <c r="G49" i="9"/>
  <c r="F49" i="9"/>
  <c r="G48" i="9"/>
  <c r="F48" i="9"/>
  <c r="G46" i="9"/>
  <c r="F46" i="9"/>
  <c r="G45" i="9"/>
  <c r="F45" i="9"/>
  <c r="C44" i="9"/>
  <c r="P10" i="9" s="1"/>
  <c r="B44" i="9"/>
  <c r="O10" i="9" s="1"/>
  <c r="J43" i="9"/>
  <c r="G43" i="9"/>
  <c r="L43" i="9" s="1"/>
  <c r="F43" i="9"/>
  <c r="G42" i="9"/>
  <c r="L42" i="9" s="1"/>
  <c r="F42" i="9"/>
  <c r="J42" i="9" s="1"/>
  <c r="P9" i="9"/>
  <c r="O9" i="9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O8" i="9"/>
  <c r="G49" i="8"/>
  <c r="F49" i="8"/>
  <c r="G48" i="8"/>
  <c r="F48" i="8"/>
  <c r="G46" i="8"/>
  <c r="F46" i="8"/>
  <c r="G45" i="8"/>
  <c r="F45" i="8"/>
  <c r="C44" i="8"/>
  <c r="P10" i="8" s="1"/>
  <c r="B44" i="8"/>
  <c r="O10" i="8" s="1"/>
  <c r="J43" i="8"/>
  <c r="G43" i="8"/>
  <c r="L43" i="8" s="1"/>
  <c r="F43" i="8"/>
  <c r="G42" i="8"/>
  <c r="L42" i="8" s="1"/>
  <c r="F42" i="8"/>
  <c r="J42" i="8" s="1"/>
  <c r="P9" i="8"/>
  <c r="O9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P8" i="8"/>
  <c r="O8" i="8"/>
  <c r="K43" i="9" l="1"/>
  <c r="K42" i="9"/>
  <c r="I43" i="9"/>
  <c r="I42" i="9"/>
  <c r="K43" i="8"/>
  <c r="K42" i="8"/>
  <c r="I43" i="8"/>
  <c r="I42" i="8"/>
  <c r="I43" i="3" l="1"/>
  <c r="G49" i="3"/>
  <c r="F49" i="3"/>
  <c r="G48" i="3"/>
  <c r="F48" i="3"/>
  <c r="G46" i="3"/>
  <c r="F46" i="3"/>
  <c r="G45" i="3"/>
  <c r="F45" i="3"/>
  <c r="C44" i="3"/>
  <c r="P10" i="3" s="1"/>
  <c r="B44" i="3"/>
  <c r="O10" i="3" s="1"/>
  <c r="G43" i="3"/>
  <c r="L43" i="3" s="1"/>
  <c r="F43" i="3"/>
  <c r="J43" i="3" s="1"/>
  <c r="G42" i="3"/>
  <c r="L42" i="3" s="1"/>
  <c r="F42" i="3"/>
  <c r="J42" i="3" s="1"/>
  <c r="P9" i="3"/>
  <c r="O9" i="3"/>
  <c r="P8" i="3"/>
  <c r="O8" i="3"/>
  <c r="O9" i="1"/>
  <c r="P9" i="1"/>
  <c r="C44" i="1"/>
  <c r="P10" i="1" s="1"/>
  <c r="B44" i="1"/>
  <c r="O10" i="1" s="1"/>
  <c r="P8" i="1"/>
  <c r="O8" i="1"/>
  <c r="G43" i="1"/>
  <c r="L43" i="1" s="1"/>
  <c r="G42" i="1"/>
  <c r="L42" i="1" s="1"/>
  <c r="K43" i="1"/>
  <c r="K42" i="1"/>
  <c r="F43" i="1"/>
  <c r="J43" i="1" s="1"/>
  <c r="F42" i="1"/>
  <c r="J42" i="1" s="1"/>
  <c r="I43" i="1"/>
  <c r="I42" i="1"/>
  <c r="G49" i="1"/>
  <c r="G48" i="1"/>
  <c r="G46" i="1"/>
  <c r="G45" i="1"/>
  <c r="F49" i="1"/>
  <c r="F48" i="1"/>
  <c r="F46" i="1"/>
  <c r="F45" i="1"/>
  <c r="K43" i="3"/>
  <c r="K42" i="3"/>
  <c r="I42" i="3"/>
</calcChain>
</file>

<file path=xl/sharedStrings.xml><?xml version="1.0" encoding="utf-8"?>
<sst xmlns="http://schemas.openxmlformats.org/spreadsheetml/2006/main" count="675" uniqueCount="27">
  <si>
    <t>Target</t>
  </si>
  <si>
    <t>Lower limit</t>
  </si>
  <si>
    <t>Upper Limit</t>
  </si>
  <si>
    <t>Control I</t>
  </si>
  <si>
    <t>Control II</t>
  </si>
  <si>
    <t>Controls Kit Lot. #:</t>
  </si>
  <si>
    <t>Mean</t>
  </si>
  <si>
    <t>STD</t>
  </si>
  <si>
    <t>CV</t>
  </si>
  <si>
    <t>Lower -2s</t>
  </si>
  <si>
    <t>Upper +2s</t>
  </si>
  <si>
    <t>-3s</t>
  </si>
  <si>
    <t>+3s</t>
  </si>
  <si>
    <t>-4s</t>
  </si>
  <si>
    <t>+4s</t>
  </si>
  <si>
    <t>Mean:</t>
  </si>
  <si>
    <t>STD:</t>
  </si>
  <si>
    <t>CV:</t>
  </si>
  <si>
    <t>MCV</t>
  </si>
  <si>
    <t>Control L</t>
  </si>
  <si>
    <t>Control N</t>
  </si>
  <si>
    <t>U114L/ U114N</t>
  </si>
  <si>
    <t>U114L/U114N</t>
  </si>
  <si>
    <t>K035L/K035N</t>
  </si>
  <si>
    <t>U114L/U114N + K035L/K035N</t>
  </si>
  <si>
    <t>K055L/K055N</t>
  </si>
  <si>
    <t>1.3.20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</si>
</sst>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9]d\-mmm;@"/>
  </numFmts>
  <fonts count="12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2" fontId="5" fillId="0" borderId="1" xfId="0" applyNumberFormat="1" applyFont="1" applyBorder="1" applyAlignment="1" applyProtection="1">
      <alignment horizontal="center"/>
      <protection locked="0"/>
    </xf>
    <xf numFmtId="2" fontId="5" fillId="0" borderId="2" xfId="0" applyNumberFormat="1" applyFont="1" applyBorder="1" applyAlignment="1" applyProtection="1">
      <alignment horizontal="center"/>
      <protection locked="0"/>
    </xf>
    <xf numFmtId="2" fontId="5" fillId="0" borderId="3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10" fontId="5" fillId="0" borderId="0" xfId="0" applyNumberFormat="1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0" fontId="3" fillId="0" borderId="8" xfId="0" applyFont="1" applyBorder="1" applyProtection="1">
      <protection hidden="1"/>
    </xf>
    <xf numFmtId="0" fontId="4" fillId="0" borderId="8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0" borderId="9" xfId="0" applyFont="1" applyBorder="1" applyProtection="1">
      <protection hidden="1"/>
    </xf>
    <xf numFmtId="0" fontId="4" fillId="0" borderId="10" xfId="0" applyFont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3" fillId="0" borderId="12" xfId="0" applyFont="1" applyBorder="1" applyAlignment="1" applyProtection="1">
      <alignment horizontal="center"/>
      <protection hidden="1"/>
    </xf>
    <xf numFmtId="16" fontId="5" fillId="0" borderId="1" xfId="0" applyNumberFormat="1" applyFont="1" applyBorder="1" applyProtection="1">
      <protection hidden="1"/>
    </xf>
    <xf numFmtId="16" fontId="5" fillId="0" borderId="2" xfId="0" applyNumberFormat="1" applyFont="1" applyBorder="1" applyProtection="1">
      <protection hidden="1"/>
    </xf>
    <xf numFmtId="2" fontId="7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2" fontId="9" fillId="0" borderId="0" xfId="0" applyNumberFormat="1" applyFont="1" applyAlignment="1" applyProtection="1">
      <alignment horizontal="center"/>
      <protection hidden="1"/>
    </xf>
    <xf numFmtId="2" fontId="9" fillId="0" borderId="0" xfId="0" applyNumberFormat="1" applyFont="1" applyProtection="1">
      <protection hidden="1"/>
    </xf>
    <xf numFmtId="10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 applyProtection="1">
      <alignment horizontal="right"/>
      <protection hidden="1"/>
    </xf>
    <xf numFmtId="16" fontId="8" fillId="0" borderId="1" xfId="0" applyNumberFormat="1" applyFont="1" applyBorder="1" applyProtection="1">
      <protection hidden="1"/>
    </xf>
    <xf numFmtId="16" fontId="8" fillId="0" borderId="2" xfId="0" applyNumberFormat="1" applyFont="1" applyBorder="1" applyProtection="1">
      <protection hidden="1"/>
    </xf>
    <xf numFmtId="165" fontId="8" fillId="0" borderId="2" xfId="0" applyNumberFormat="1" applyFont="1" applyBorder="1" applyProtection="1">
      <protection hidden="1"/>
    </xf>
    <xf numFmtId="2" fontId="8" fillId="0" borderId="1" xfId="0" applyNumberFormat="1" applyFont="1" applyBorder="1" applyAlignment="1" applyProtection="1">
      <alignment horizontal="center"/>
      <protection locked="0"/>
    </xf>
    <xf numFmtId="2" fontId="8" fillId="0" borderId="2" xfId="0" applyNumberFormat="1" applyFont="1" applyBorder="1" applyAlignment="1" applyProtection="1">
      <alignment horizontal="center"/>
      <protection locked="0"/>
    </xf>
    <xf numFmtId="2" fontId="8" fillId="0" borderId="3" xfId="0" applyNumberFormat="1" applyFont="1" applyBorder="1" applyAlignment="1" applyProtection="1">
      <alignment horizontal="center"/>
      <protection locked="0"/>
    </xf>
    <xf numFmtId="0" fontId="10" fillId="0" borderId="4" xfId="0" applyFon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0" fillId="0" borderId="6" xfId="0" applyFont="1" applyBorder="1" applyAlignment="1" applyProtection="1">
      <alignment horizontal="center"/>
      <protection hidden="1"/>
    </xf>
    <xf numFmtId="0" fontId="10" fillId="0" borderId="8" xfId="0" applyFont="1" applyBorder="1" applyProtection="1">
      <protection hidden="1"/>
    </xf>
    <xf numFmtId="0" fontId="8" fillId="0" borderId="8" xfId="0" applyFont="1" applyBorder="1" applyAlignment="1" applyProtection="1">
      <alignment horizontal="center"/>
      <protection hidden="1"/>
    </xf>
    <xf numFmtId="0" fontId="10" fillId="0" borderId="9" xfId="0" applyFont="1" applyBorder="1" applyProtection="1">
      <protection hidden="1"/>
    </xf>
    <xf numFmtId="0" fontId="8" fillId="0" borderId="10" xfId="0" applyFont="1" applyBorder="1" applyAlignment="1" applyProtection="1">
      <alignment horizontal="center"/>
      <protection hidden="1"/>
    </xf>
    <xf numFmtId="0" fontId="8" fillId="0" borderId="11" xfId="0" applyFont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8" fillId="0" borderId="12" xfId="0" applyNumberFormat="1" applyFont="1" applyBorder="1" applyAlignment="1" applyProtection="1">
      <alignment shrinkToFit="1"/>
      <protection hidden="1"/>
    </xf>
    <xf numFmtId="0" fontId="11" fillId="0" borderId="12" xfId="0" applyFont="1" applyBorder="1" applyAlignment="1" applyProtection="1">
      <alignment horizontal="center" shrinkToFit="1"/>
      <protection hidden="1"/>
    </xf>
    <xf numFmtId="14" fontId="8" fillId="0" borderId="1" xfId="0" applyNumberFormat="1" applyFont="1" applyBorder="1" applyAlignment="1" applyProtection="1">
      <protection hidden="1"/>
    </xf>
    <xf numFmtId="14" fontId="8" fillId="0" borderId="2" xfId="0" applyNumberFormat="1" applyFont="1" applyBorder="1" applyAlignment="1" applyProtection="1">
      <protection hidden="1"/>
    </xf>
    <xf numFmtId="14" fontId="8" fillId="0" borderId="0" xfId="0" applyNumberFormat="1" applyFont="1" applyBorder="1" applyAlignment="1" applyProtection="1">
      <protection hidden="1"/>
    </xf>
    <xf numFmtId="2" fontId="8" fillId="0" borderId="0" xfId="0" applyNumberFormat="1" applyFont="1" applyBorder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hidden="1"/>
    </xf>
    <xf numFmtId="2" fontId="1" fillId="0" borderId="2" xfId="0" applyNumberFormat="1" applyFont="1" applyBorder="1" applyAlignment="1" applyProtection="1">
      <alignment horizontal="center"/>
      <protection locked="0"/>
    </xf>
    <xf numFmtId="2" fontId="8" fillId="0" borderId="1" xfId="0" applyNumberFormat="1" applyFont="1" applyBorder="1" applyAlignment="1" applyProtection="1">
      <alignment horizontal="left"/>
      <protection locked="0"/>
    </xf>
    <xf numFmtId="2" fontId="8" fillId="0" borderId="2" xfId="0" applyNumberFormat="1" applyFont="1" applyBorder="1" applyAlignment="1" applyProtection="1">
      <alignment horizontal="left"/>
      <protection locked="0"/>
    </xf>
    <xf numFmtId="2" fontId="1" fillId="0" borderId="2" xfId="0" applyNumberFormat="1" applyFont="1" applyBorder="1" applyAlignment="1" applyProtection="1">
      <alignment horizontal="left"/>
      <protection locked="0"/>
    </xf>
    <xf numFmtId="14" fontId="9" fillId="0" borderId="0" xfId="0" applyNumberFormat="1" applyFont="1" applyProtection="1">
      <protection hidden="1"/>
    </xf>
    <xf numFmtId="17" fontId="0" fillId="0" borderId="0" xfId="0" applyNumberFormat="1" applyProtection="1"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</cellXfs>
  <cellStyles count="1">
    <cellStyle name="Normal" xfId="0" builtinId="0"/>
  </cellStyles>
  <dxfs count="200"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'APRIL 16'!$B$5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'APRIL 16'!$A$6:$A$35</c:f>
              <c:numCache>
                <c:formatCode>m/d/yyyy</c:formatCode>
                <c:ptCount val="30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</c:numCache>
            </c:numRef>
          </c:cat>
          <c:val>
            <c:numRef>
              <c:f>'APRIL 16'!$B$6:$B$35</c:f>
              <c:numCache>
                <c:formatCode>0.00</c:formatCode>
                <c:ptCount val="30"/>
                <c:pt idx="0">
                  <c:v>91.5</c:v>
                </c:pt>
                <c:pt idx="1">
                  <c:v>91.9</c:v>
                </c:pt>
                <c:pt idx="2">
                  <c:v>92</c:v>
                </c:pt>
                <c:pt idx="3">
                  <c:v>92.1</c:v>
                </c:pt>
                <c:pt idx="4">
                  <c:v>92.2</c:v>
                </c:pt>
                <c:pt idx="5">
                  <c:v>92.3</c:v>
                </c:pt>
                <c:pt idx="6">
                  <c:v>92.2</c:v>
                </c:pt>
                <c:pt idx="7">
                  <c:v>92.3</c:v>
                </c:pt>
                <c:pt idx="8">
                  <c:v>92.4</c:v>
                </c:pt>
                <c:pt idx="9">
                  <c:v>92.5</c:v>
                </c:pt>
                <c:pt idx="10">
                  <c:v>92.7</c:v>
                </c:pt>
                <c:pt idx="11">
                  <c:v>92</c:v>
                </c:pt>
                <c:pt idx="12">
                  <c:v>91</c:v>
                </c:pt>
                <c:pt idx="13">
                  <c:v>91.5</c:v>
                </c:pt>
                <c:pt idx="14">
                  <c:v>92</c:v>
                </c:pt>
                <c:pt idx="15">
                  <c:v>92.5</c:v>
                </c:pt>
                <c:pt idx="16">
                  <c:v>92.8</c:v>
                </c:pt>
                <c:pt idx="17">
                  <c:v>93.2</c:v>
                </c:pt>
                <c:pt idx="18">
                  <c:v>93</c:v>
                </c:pt>
                <c:pt idx="19">
                  <c:v>92.9</c:v>
                </c:pt>
                <c:pt idx="20">
                  <c:v>92.5</c:v>
                </c:pt>
                <c:pt idx="21">
                  <c:v>92.1</c:v>
                </c:pt>
                <c:pt idx="22">
                  <c:v>92.5</c:v>
                </c:pt>
                <c:pt idx="23">
                  <c:v>92.5</c:v>
                </c:pt>
                <c:pt idx="24">
                  <c:v>92.6</c:v>
                </c:pt>
                <c:pt idx="25">
                  <c:v>92.3</c:v>
                </c:pt>
                <c:pt idx="26">
                  <c:v>92.1</c:v>
                </c:pt>
                <c:pt idx="27">
                  <c:v>92</c:v>
                </c:pt>
                <c:pt idx="28">
                  <c:v>92.5</c:v>
                </c:pt>
                <c:pt idx="29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3-403C-B41A-C7021D61F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18976"/>
        <c:axId val="-1551661008"/>
      </c:lineChart>
      <c:scatterChart>
        <c:scatterStyle val="lineMarker"/>
        <c:varyColors val="0"/>
        <c:ser>
          <c:idx val="1"/>
          <c:order val="1"/>
          <c:tx>
            <c:strRef>
              <c:f>'APRIL 16'!$J$36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errBars>
            <c:errDir val="x"/>
            <c:errBarType val="both"/>
            <c:errValType val="stdErr"/>
            <c:noEndCap val="0"/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errBars>
          <c:errBars>
            <c:errDir val="y"/>
            <c:errBarType val="both"/>
            <c:errValType val="stdErr"/>
            <c:noEndCap val="0"/>
          </c:errBars>
          <c:xVal>
            <c:numRef>
              <c:f>'APRIL 16'!$I$37:$I$38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'APRIL 16'!$J$37:$J$38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B3-403C-B41A-C7021D61F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669712"/>
        <c:axId val="-1551650128"/>
      </c:scatterChart>
      <c:dateAx>
        <c:axId val="-1546818976"/>
        <c:scaling>
          <c:orientation val="minMax"/>
          <c:min val="42461"/>
        </c:scaling>
        <c:delete val="0"/>
        <c:axPos val="b"/>
        <c:numFmt formatCode="dd\/mm\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-155166100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51661008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18976"/>
        <c:crosses val="autoZero"/>
        <c:crossBetween val="between"/>
        <c:majorUnit val="5"/>
        <c:minorUnit val="0.1"/>
      </c:valAx>
      <c:valAx>
        <c:axId val="-1551650128"/>
        <c:scaling>
          <c:orientation val="minMax"/>
          <c:max val="11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crossAx val="-1551669712"/>
        <c:crosses val="max"/>
        <c:crossBetween val="midCat"/>
      </c:valAx>
      <c:valAx>
        <c:axId val="-155166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51650128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69663808837424E-2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'MCV-Mar'!$C$7</c:f>
              <c:strCache>
                <c:ptCount val="1"/>
                <c:pt idx="0">
                  <c:v>Control N</c:v>
                </c:pt>
              </c:strCache>
            </c:strRef>
          </c:tx>
          <c:cat>
            <c:numRef>
              <c:f>'MCV-Mar'!$A$8:$A$39</c:f>
              <c:numCache>
                <c:formatCode>m/d/yyyy</c:formatCode>
                <c:ptCount val="32"/>
                <c:pt idx="0">
                  <c:v>42064</c:v>
                </c:pt>
                <c:pt idx="1">
                  <c:v>42065</c:v>
                </c:pt>
                <c:pt idx="2">
                  <c:v>42066</c:v>
                </c:pt>
                <c:pt idx="3">
                  <c:v>42067</c:v>
                </c:pt>
                <c:pt idx="4">
                  <c:v>42068</c:v>
                </c:pt>
                <c:pt idx="5">
                  <c:v>42069</c:v>
                </c:pt>
                <c:pt idx="6">
                  <c:v>42070</c:v>
                </c:pt>
                <c:pt idx="7">
                  <c:v>42071</c:v>
                </c:pt>
                <c:pt idx="8">
                  <c:v>42072</c:v>
                </c:pt>
                <c:pt idx="9">
                  <c:v>42073</c:v>
                </c:pt>
                <c:pt idx="10">
                  <c:v>42074</c:v>
                </c:pt>
                <c:pt idx="11">
                  <c:v>42075</c:v>
                </c:pt>
                <c:pt idx="12">
                  <c:v>42076</c:v>
                </c:pt>
                <c:pt idx="13">
                  <c:v>42077</c:v>
                </c:pt>
                <c:pt idx="14">
                  <c:v>42078</c:v>
                </c:pt>
                <c:pt idx="15">
                  <c:v>42079</c:v>
                </c:pt>
                <c:pt idx="16">
                  <c:v>42080</c:v>
                </c:pt>
                <c:pt idx="17">
                  <c:v>42081</c:v>
                </c:pt>
                <c:pt idx="18">
                  <c:v>42082</c:v>
                </c:pt>
                <c:pt idx="19">
                  <c:v>42083</c:v>
                </c:pt>
                <c:pt idx="20">
                  <c:v>42084</c:v>
                </c:pt>
                <c:pt idx="21">
                  <c:v>42085</c:v>
                </c:pt>
                <c:pt idx="22">
                  <c:v>42086</c:v>
                </c:pt>
                <c:pt idx="23">
                  <c:v>42087</c:v>
                </c:pt>
                <c:pt idx="24">
                  <c:v>42088</c:v>
                </c:pt>
                <c:pt idx="25">
                  <c:v>42089</c:v>
                </c:pt>
                <c:pt idx="26">
                  <c:v>42090</c:v>
                </c:pt>
                <c:pt idx="27">
                  <c:v>42091</c:v>
                </c:pt>
                <c:pt idx="28">
                  <c:v>42092</c:v>
                </c:pt>
                <c:pt idx="29">
                  <c:v>42093</c:v>
                </c:pt>
                <c:pt idx="30">
                  <c:v>42094</c:v>
                </c:pt>
              </c:numCache>
            </c:numRef>
          </c:cat>
          <c:val>
            <c:numRef>
              <c:f>'MCV-Mar'!$C$8:$C$39</c:f>
              <c:numCache>
                <c:formatCode>0.00</c:formatCode>
                <c:ptCount val="32"/>
                <c:pt idx="0">
                  <c:v>106.4</c:v>
                </c:pt>
                <c:pt idx="1">
                  <c:v>106</c:v>
                </c:pt>
                <c:pt idx="2">
                  <c:v>106.1</c:v>
                </c:pt>
                <c:pt idx="3">
                  <c:v>106.6</c:v>
                </c:pt>
                <c:pt idx="4">
                  <c:v>106.7</c:v>
                </c:pt>
                <c:pt idx="5">
                  <c:v>106.7</c:v>
                </c:pt>
                <c:pt idx="6">
                  <c:v>105.5</c:v>
                </c:pt>
                <c:pt idx="7">
                  <c:v>106.4</c:v>
                </c:pt>
                <c:pt idx="8">
                  <c:v>105.5</c:v>
                </c:pt>
                <c:pt idx="9">
                  <c:v>106.2</c:v>
                </c:pt>
                <c:pt idx="10">
                  <c:v>105.7</c:v>
                </c:pt>
                <c:pt idx="11">
                  <c:v>105.7</c:v>
                </c:pt>
                <c:pt idx="12">
                  <c:v>105.7</c:v>
                </c:pt>
                <c:pt idx="13">
                  <c:v>105.7</c:v>
                </c:pt>
                <c:pt idx="14">
                  <c:v>105.5</c:v>
                </c:pt>
                <c:pt idx="15">
                  <c:v>107.6</c:v>
                </c:pt>
                <c:pt idx="16">
                  <c:v>108.5</c:v>
                </c:pt>
                <c:pt idx="17">
                  <c:v>108.5</c:v>
                </c:pt>
                <c:pt idx="18">
                  <c:v>108.5</c:v>
                </c:pt>
                <c:pt idx="19">
                  <c:v>108.5</c:v>
                </c:pt>
                <c:pt idx="20">
                  <c:v>108.7</c:v>
                </c:pt>
                <c:pt idx="21">
                  <c:v>108.2</c:v>
                </c:pt>
                <c:pt idx="22">
                  <c:v>108.3</c:v>
                </c:pt>
                <c:pt idx="23">
                  <c:v>108</c:v>
                </c:pt>
                <c:pt idx="24">
                  <c:v>108.4</c:v>
                </c:pt>
                <c:pt idx="25">
                  <c:v>108.5</c:v>
                </c:pt>
                <c:pt idx="26">
                  <c:v>108.5</c:v>
                </c:pt>
                <c:pt idx="27">
                  <c:v>108.2</c:v>
                </c:pt>
                <c:pt idx="28">
                  <c:v>108.1</c:v>
                </c:pt>
                <c:pt idx="29">
                  <c:v>108</c:v>
                </c:pt>
                <c:pt idx="30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4-424C-8D88-80BEB01EF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694192"/>
        <c:axId val="-1551693648"/>
      </c:lineChart>
      <c:scatterChart>
        <c:scatterStyle val="lineMarker"/>
        <c:varyColors val="0"/>
        <c:ser>
          <c:idx val="1"/>
          <c:order val="1"/>
          <c:tx>
            <c:strRef>
              <c:f>'MCV-Mar'!$L$41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'MCV-Mar'!$I$42:$I$43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'MCV-Mar'!$G$42:$G$43</c:f>
              <c:numCache>
                <c:formatCode>0.00</c:formatCode>
                <c:ptCount val="2"/>
                <c:pt idx="0">
                  <c:v>98.9</c:v>
                </c:pt>
                <c:pt idx="1">
                  <c:v>110.9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84-424C-8D88-80BEB01EF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703984"/>
        <c:axId val="-1551694736"/>
      </c:scatterChart>
      <c:dateAx>
        <c:axId val="-1551694192"/>
        <c:scaling>
          <c:orientation val="minMax"/>
          <c:min val="42064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93648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51693648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94192"/>
        <c:crosses val="autoZero"/>
        <c:crossBetween val="between"/>
        <c:majorUnit val="5"/>
        <c:minorUnit val="0.1"/>
      </c:valAx>
      <c:valAx>
        <c:axId val="-1551703984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51694736"/>
        <c:crosses val="max"/>
        <c:crossBetween val="midCat"/>
      </c:valAx>
      <c:valAx>
        <c:axId val="-1551694736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703984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'MCV-mAY'!$B$7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'MCV-mAY'!$A$8:$A$37</c:f>
              <c:numCache>
                <c:formatCode>m/d/yyyy</c:formatCode>
                <c:ptCount val="30"/>
                <c:pt idx="0">
                  <c:v>42125</c:v>
                </c:pt>
                <c:pt idx="1">
                  <c:v>42126</c:v>
                </c:pt>
                <c:pt idx="2">
                  <c:v>42127</c:v>
                </c:pt>
                <c:pt idx="3">
                  <c:v>42128</c:v>
                </c:pt>
                <c:pt idx="4">
                  <c:v>42129</c:v>
                </c:pt>
                <c:pt idx="5">
                  <c:v>42130</c:v>
                </c:pt>
                <c:pt idx="6">
                  <c:v>42131</c:v>
                </c:pt>
                <c:pt idx="7">
                  <c:v>42132</c:v>
                </c:pt>
                <c:pt idx="8">
                  <c:v>42133</c:v>
                </c:pt>
                <c:pt idx="9">
                  <c:v>42134</c:v>
                </c:pt>
                <c:pt idx="10">
                  <c:v>42135</c:v>
                </c:pt>
                <c:pt idx="11">
                  <c:v>42136</c:v>
                </c:pt>
                <c:pt idx="12">
                  <c:v>42137</c:v>
                </c:pt>
                <c:pt idx="13">
                  <c:v>42138</c:v>
                </c:pt>
                <c:pt idx="14">
                  <c:v>42139</c:v>
                </c:pt>
                <c:pt idx="15">
                  <c:v>42140</c:v>
                </c:pt>
                <c:pt idx="16">
                  <c:v>42141</c:v>
                </c:pt>
                <c:pt idx="17">
                  <c:v>42142</c:v>
                </c:pt>
                <c:pt idx="18">
                  <c:v>42143</c:v>
                </c:pt>
                <c:pt idx="19">
                  <c:v>42144</c:v>
                </c:pt>
                <c:pt idx="20">
                  <c:v>42145</c:v>
                </c:pt>
                <c:pt idx="21">
                  <c:v>42146</c:v>
                </c:pt>
                <c:pt idx="22">
                  <c:v>42147</c:v>
                </c:pt>
                <c:pt idx="23">
                  <c:v>42148</c:v>
                </c:pt>
                <c:pt idx="24">
                  <c:v>42149</c:v>
                </c:pt>
                <c:pt idx="25">
                  <c:v>42150</c:v>
                </c:pt>
                <c:pt idx="26">
                  <c:v>42151</c:v>
                </c:pt>
                <c:pt idx="27">
                  <c:v>42152</c:v>
                </c:pt>
                <c:pt idx="28">
                  <c:v>42153</c:v>
                </c:pt>
                <c:pt idx="29">
                  <c:v>42154</c:v>
                </c:pt>
              </c:numCache>
            </c:numRef>
          </c:cat>
          <c:val>
            <c:numRef>
              <c:f>'MCV-mAY'!$B$8:$B$38</c:f>
              <c:numCache>
                <c:formatCode>0.00</c:formatCode>
                <c:ptCount val="31"/>
                <c:pt idx="0">
                  <c:v>96.6</c:v>
                </c:pt>
                <c:pt idx="1">
                  <c:v>95.9</c:v>
                </c:pt>
                <c:pt idx="2">
                  <c:v>95.9</c:v>
                </c:pt>
                <c:pt idx="3">
                  <c:v>95.6</c:v>
                </c:pt>
                <c:pt idx="4">
                  <c:v>95.5</c:v>
                </c:pt>
                <c:pt idx="5">
                  <c:v>93.3</c:v>
                </c:pt>
                <c:pt idx="6">
                  <c:v>94</c:v>
                </c:pt>
                <c:pt idx="7">
                  <c:v>94</c:v>
                </c:pt>
                <c:pt idx="8">
                  <c:v>94</c:v>
                </c:pt>
                <c:pt idx="9">
                  <c:v>93.9</c:v>
                </c:pt>
                <c:pt idx="10">
                  <c:v>94.2</c:v>
                </c:pt>
                <c:pt idx="11">
                  <c:v>92.6</c:v>
                </c:pt>
                <c:pt idx="12">
                  <c:v>93.9</c:v>
                </c:pt>
                <c:pt idx="13">
                  <c:v>94.2</c:v>
                </c:pt>
                <c:pt idx="14">
                  <c:v>94.2</c:v>
                </c:pt>
                <c:pt idx="15">
                  <c:v>94</c:v>
                </c:pt>
                <c:pt idx="16">
                  <c:v>93.8</c:v>
                </c:pt>
                <c:pt idx="17">
                  <c:v>93.9</c:v>
                </c:pt>
                <c:pt idx="18">
                  <c:v>93.6</c:v>
                </c:pt>
                <c:pt idx="19">
                  <c:v>93.9</c:v>
                </c:pt>
                <c:pt idx="20">
                  <c:v>93.9</c:v>
                </c:pt>
                <c:pt idx="21">
                  <c:v>93.9</c:v>
                </c:pt>
                <c:pt idx="22">
                  <c:v>93</c:v>
                </c:pt>
                <c:pt idx="23">
                  <c:v>94.5</c:v>
                </c:pt>
                <c:pt idx="24">
                  <c:v>94.3</c:v>
                </c:pt>
                <c:pt idx="25">
                  <c:v>94.6</c:v>
                </c:pt>
                <c:pt idx="26">
                  <c:v>93.7</c:v>
                </c:pt>
                <c:pt idx="27">
                  <c:v>94.1</c:v>
                </c:pt>
                <c:pt idx="28">
                  <c:v>94.1</c:v>
                </c:pt>
                <c:pt idx="29">
                  <c:v>94.3</c:v>
                </c:pt>
                <c:pt idx="30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A-4B18-B6E9-E9016E68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702352"/>
        <c:axId val="-1551683856"/>
      </c:lineChart>
      <c:scatterChart>
        <c:scatterStyle val="lineMarker"/>
        <c:varyColors val="0"/>
        <c:ser>
          <c:idx val="1"/>
          <c:order val="1"/>
          <c:tx>
            <c:strRef>
              <c:f>'MCV-mAY'!$J$39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'MCV-mAY'!$I$40:$I$41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'MCV-mAY'!$J$40:$J$41</c:f>
              <c:numCache>
                <c:formatCode>0.00</c:formatCode>
                <c:ptCount val="2"/>
                <c:pt idx="0">
                  <c:v>90.3</c:v>
                </c:pt>
                <c:pt idx="1">
                  <c:v>106.3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4A-4B18-B6E9-E9016E68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701808"/>
        <c:axId val="-1551685488"/>
      </c:scatterChart>
      <c:dateAx>
        <c:axId val="-1551702352"/>
        <c:scaling>
          <c:orientation val="minMax"/>
          <c:max val="42155"/>
          <c:min val="42125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8385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51683856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702352"/>
        <c:crosses val="autoZero"/>
        <c:crossBetween val="between"/>
        <c:majorUnit val="5"/>
        <c:minorUnit val="0.1"/>
      </c:valAx>
      <c:valAx>
        <c:axId val="-1551701808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85488"/>
        <c:crosses val="max"/>
        <c:crossBetween val="midCat"/>
      </c:valAx>
      <c:valAx>
        <c:axId val="-1551685488"/>
        <c:scaling>
          <c:orientation val="minMax"/>
          <c:max val="120"/>
          <c:min val="7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701808"/>
        <c:crosses val="max"/>
        <c:crossBetween val="midCat"/>
        <c:majorUnit val="5"/>
        <c:minorUnit val="0.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69663808837424E-2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'MCV-mAY'!$C$7</c:f>
              <c:strCache>
                <c:ptCount val="1"/>
                <c:pt idx="0">
                  <c:v>Control N</c:v>
                </c:pt>
              </c:strCache>
            </c:strRef>
          </c:tx>
          <c:cat>
            <c:numRef>
              <c:f>'MCV-mAY'!$A$8:$A$37</c:f>
              <c:numCache>
                <c:formatCode>m/d/yyyy</c:formatCode>
                <c:ptCount val="30"/>
                <c:pt idx="0">
                  <c:v>42125</c:v>
                </c:pt>
                <c:pt idx="1">
                  <c:v>42126</c:v>
                </c:pt>
                <c:pt idx="2">
                  <c:v>42127</c:v>
                </c:pt>
                <c:pt idx="3">
                  <c:v>42128</c:v>
                </c:pt>
                <c:pt idx="4">
                  <c:v>42129</c:v>
                </c:pt>
                <c:pt idx="5">
                  <c:v>42130</c:v>
                </c:pt>
                <c:pt idx="6">
                  <c:v>42131</c:v>
                </c:pt>
                <c:pt idx="7">
                  <c:v>42132</c:v>
                </c:pt>
                <c:pt idx="8">
                  <c:v>42133</c:v>
                </c:pt>
                <c:pt idx="9">
                  <c:v>42134</c:v>
                </c:pt>
                <c:pt idx="10">
                  <c:v>42135</c:v>
                </c:pt>
                <c:pt idx="11">
                  <c:v>42136</c:v>
                </c:pt>
                <c:pt idx="12">
                  <c:v>42137</c:v>
                </c:pt>
                <c:pt idx="13">
                  <c:v>42138</c:v>
                </c:pt>
                <c:pt idx="14">
                  <c:v>42139</c:v>
                </c:pt>
                <c:pt idx="15">
                  <c:v>42140</c:v>
                </c:pt>
                <c:pt idx="16">
                  <c:v>42141</c:v>
                </c:pt>
                <c:pt idx="17">
                  <c:v>42142</c:v>
                </c:pt>
                <c:pt idx="18">
                  <c:v>42143</c:v>
                </c:pt>
                <c:pt idx="19">
                  <c:v>42144</c:v>
                </c:pt>
                <c:pt idx="20">
                  <c:v>42145</c:v>
                </c:pt>
                <c:pt idx="21">
                  <c:v>42146</c:v>
                </c:pt>
                <c:pt idx="22">
                  <c:v>42147</c:v>
                </c:pt>
                <c:pt idx="23">
                  <c:v>42148</c:v>
                </c:pt>
                <c:pt idx="24">
                  <c:v>42149</c:v>
                </c:pt>
                <c:pt idx="25">
                  <c:v>42150</c:v>
                </c:pt>
                <c:pt idx="26">
                  <c:v>42151</c:v>
                </c:pt>
                <c:pt idx="27">
                  <c:v>42152</c:v>
                </c:pt>
                <c:pt idx="28">
                  <c:v>42153</c:v>
                </c:pt>
                <c:pt idx="29">
                  <c:v>42154</c:v>
                </c:pt>
              </c:numCache>
            </c:numRef>
          </c:cat>
          <c:val>
            <c:numRef>
              <c:f>'MCV-mAY'!$C$8:$C$37</c:f>
              <c:numCache>
                <c:formatCode>0.00</c:formatCode>
                <c:ptCount val="30"/>
                <c:pt idx="0">
                  <c:v>107.7</c:v>
                </c:pt>
                <c:pt idx="1">
                  <c:v>106.6</c:v>
                </c:pt>
                <c:pt idx="2">
                  <c:v>106.3</c:v>
                </c:pt>
                <c:pt idx="3">
                  <c:v>101.9</c:v>
                </c:pt>
                <c:pt idx="4">
                  <c:v>106</c:v>
                </c:pt>
                <c:pt idx="5">
                  <c:v>102.1</c:v>
                </c:pt>
                <c:pt idx="6">
                  <c:v>102.6</c:v>
                </c:pt>
                <c:pt idx="7">
                  <c:v>102.6</c:v>
                </c:pt>
                <c:pt idx="8">
                  <c:v>103.6</c:v>
                </c:pt>
                <c:pt idx="9">
                  <c:v>102.6</c:v>
                </c:pt>
                <c:pt idx="10">
                  <c:v>103.9</c:v>
                </c:pt>
                <c:pt idx="11">
                  <c:v>104.1</c:v>
                </c:pt>
                <c:pt idx="12">
                  <c:v>103</c:v>
                </c:pt>
                <c:pt idx="13">
                  <c:v>102.8</c:v>
                </c:pt>
                <c:pt idx="14">
                  <c:v>102.8</c:v>
                </c:pt>
                <c:pt idx="15">
                  <c:v>102.8</c:v>
                </c:pt>
                <c:pt idx="16">
                  <c:v>102</c:v>
                </c:pt>
                <c:pt idx="17">
                  <c:v>102.9</c:v>
                </c:pt>
                <c:pt idx="18">
                  <c:v>103.4</c:v>
                </c:pt>
                <c:pt idx="19">
                  <c:v>102.8</c:v>
                </c:pt>
                <c:pt idx="20">
                  <c:v>102.3</c:v>
                </c:pt>
                <c:pt idx="21">
                  <c:v>102.3</c:v>
                </c:pt>
                <c:pt idx="22">
                  <c:v>103.7</c:v>
                </c:pt>
                <c:pt idx="23">
                  <c:v>102.8</c:v>
                </c:pt>
                <c:pt idx="24">
                  <c:v>102.9</c:v>
                </c:pt>
                <c:pt idx="25">
                  <c:v>102</c:v>
                </c:pt>
                <c:pt idx="26">
                  <c:v>101.4</c:v>
                </c:pt>
                <c:pt idx="27">
                  <c:v>103.2</c:v>
                </c:pt>
                <c:pt idx="28">
                  <c:v>103.2</c:v>
                </c:pt>
                <c:pt idx="29">
                  <c:v>103.1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2-4DEE-968D-BC93F3B6D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693104"/>
        <c:axId val="-1551686032"/>
      </c:lineChart>
      <c:scatterChart>
        <c:scatterStyle val="lineMarker"/>
        <c:varyColors val="0"/>
        <c:ser>
          <c:idx val="1"/>
          <c:order val="1"/>
          <c:tx>
            <c:strRef>
              <c:f>'MCV-Mar'!$L$41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'MCV-Mar'!$I$42:$I$43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'MCV-Mar'!$G$42:$G$43</c:f>
              <c:numCache>
                <c:formatCode>0.00</c:formatCode>
                <c:ptCount val="2"/>
                <c:pt idx="0">
                  <c:v>98.9</c:v>
                </c:pt>
                <c:pt idx="1">
                  <c:v>110.9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02-4DEE-968D-BC93F3B6D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683312"/>
        <c:axId val="-1551682224"/>
      </c:scatterChart>
      <c:dateAx>
        <c:axId val="-1551693104"/>
        <c:scaling>
          <c:orientation val="minMax"/>
          <c:max val="42155"/>
          <c:min val="42125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86032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51686032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93104"/>
        <c:crosses val="autoZero"/>
        <c:crossBetween val="between"/>
        <c:majorUnit val="5"/>
        <c:minorUnit val="0.1"/>
      </c:valAx>
      <c:valAx>
        <c:axId val="-1551683312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51682224"/>
        <c:crosses val="max"/>
        <c:crossBetween val="midCat"/>
      </c:valAx>
      <c:valAx>
        <c:axId val="-1551682224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83312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'MCV-JUN'!$B$7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'MCV-JUN'!$A$8:$A$37</c:f>
              <c:numCache>
                <c:formatCode>m/d/yyyy</c:formatCode>
                <c:ptCount val="30"/>
                <c:pt idx="0">
                  <c:v>42156</c:v>
                </c:pt>
                <c:pt idx="1">
                  <c:v>42157</c:v>
                </c:pt>
                <c:pt idx="2">
                  <c:v>42158</c:v>
                </c:pt>
                <c:pt idx="3">
                  <c:v>42159</c:v>
                </c:pt>
                <c:pt idx="4">
                  <c:v>42160</c:v>
                </c:pt>
                <c:pt idx="5">
                  <c:v>42161</c:v>
                </c:pt>
                <c:pt idx="6">
                  <c:v>42162</c:v>
                </c:pt>
                <c:pt idx="7">
                  <c:v>42163</c:v>
                </c:pt>
                <c:pt idx="8">
                  <c:v>42164</c:v>
                </c:pt>
                <c:pt idx="9">
                  <c:v>42165</c:v>
                </c:pt>
                <c:pt idx="10">
                  <c:v>42166</c:v>
                </c:pt>
                <c:pt idx="11">
                  <c:v>42167</c:v>
                </c:pt>
                <c:pt idx="12">
                  <c:v>42168</c:v>
                </c:pt>
                <c:pt idx="13">
                  <c:v>42169</c:v>
                </c:pt>
                <c:pt idx="14">
                  <c:v>42170</c:v>
                </c:pt>
                <c:pt idx="15">
                  <c:v>42171</c:v>
                </c:pt>
                <c:pt idx="16">
                  <c:v>42172</c:v>
                </c:pt>
                <c:pt idx="17">
                  <c:v>42173</c:v>
                </c:pt>
                <c:pt idx="18">
                  <c:v>42174</c:v>
                </c:pt>
                <c:pt idx="19">
                  <c:v>42175</c:v>
                </c:pt>
                <c:pt idx="20">
                  <c:v>42176</c:v>
                </c:pt>
                <c:pt idx="21">
                  <c:v>42177</c:v>
                </c:pt>
                <c:pt idx="22">
                  <c:v>42178</c:v>
                </c:pt>
                <c:pt idx="23">
                  <c:v>42179</c:v>
                </c:pt>
                <c:pt idx="24">
                  <c:v>42180</c:v>
                </c:pt>
                <c:pt idx="25">
                  <c:v>42181</c:v>
                </c:pt>
                <c:pt idx="26">
                  <c:v>42182</c:v>
                </c:pt>
                <c:pt idx="27">
                  <c:v>42183</c:v>
                </c:pt>
                <c:pt idx="28">
                  <c:v>42184</c:v>
                </c:pt>
                <c:pt idx="29">
                  <c:v>42185</c:v>
                </c:pt>
              </c:numCache>
            </c:numRef>
          </c:cat>
          <c:val>
            <c:numRef>
              <c:f>'MCV-JUN'!$B$8:$B$38</c:f>
              <c:numCache>
                <c:formatCode>0.00</c:formatCode>
                <c:ptCount val="31"/>
                <c:pt idx="0">
                  <c:v>94.9</c:v>
                </c:pt>
                <c:pt idx="1">
                  <c:v>93.1</c:v>
                </c:pt>
                <c:pt idx="2">
                  <c:v>94.6</c:v>
                </c:pt>
                <c:pt idx="3">
                  <c:v>93.7</c:v>
                </c:pt>
                <c:pt idx="4">
                  <c:v>93.7</c:v>
                </c:pt>
                <c:pt idx="5">
                  <c:v>93.9</c:v>
                </c:pt>
                <c:pt idx="6">
                  <c:v>94.7</c:v>
                </c:pt>
                <c:pt idx="7">
                  <c:v>94</c:v>
                </c:pt>
                <c:pt idx="8">
                  <c:v>94.3</c:v>
                </c:pt>
                <c:pt idx="9">
                  <c:v>94</c:v>
                </c:pt>
                <c:pt idx="10">
                  <c:v>95</c:v>
                </c:pt>
                <c:pt idx="11">
                  <c:v>95.1</c:v>
                </c:pt>
                <c:pt idx="12">
                  <c:v>95.1</c:v>
                </c:pt>
                <c:pt idx="13">
                  <c:v>91.1</c:v>
                </c:pt>
                <c:pt idx="14">
                  <c:v>93.9</c:v>
                </c:pt>
                <c:pt idx="15">
                  <c:v>94.4</c:v>
                </c:pt>
                <c:pt idx="16">
                  <c:v>94.4</c:v>
                </c:pt>
                <c:pt idx="17">
                  <c:v>94.6</c:v>
                </c:pt>
                <c:pt idx="18">
                  <c:v>94.6</c:v>
                </c:pt>
                <c:pt idx="19">
                  <c:v>94.8</c:v>
                </c:pt>
                <c:pt idx="20">
                  <c:v>94.4</c:v>
                </c:pt>
                <c:pt idx="21">
                  <c:v>94.6</c:v>
                </c:pt>
                <c:pt idx="22">
                  <c:v>92.9</c:v>
                </c:pt>
                <c:pt idx="23">
                  <c:v>95.1</c:v>
                </c:pt>
                <c:pt idx="24">
                  <c:v>94.4</c:v>
                </c:pt>
                <c:pt idx="25">
                  <c:v>94.4</c:v>
                </c:pt>
                <c:pt idx="26">
                  <c:v>89</c:v>
                </c:pt>
                <c:pt idx="27">
                  <c:v>97.3</c:v>
                </c:pt>
                <c:pt idx="28">
                  <c:v>96.5</c:v>
                </c:pt>
                <c:pt idx="29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C-466B-A66D-92193EAA9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700176"/>
        <c:axId val="-1551689296"/>
      </c:lineChart>
      <c:scatterChart>
        <c:scatterStyle val="lineMarker"/>
        <c:varyColors val="0"/>
        <c:ser>
          <c:idx val="1"/>
          <c:order val="1"/>
          <c:tx>
            <c:strRef>
              <c:f>'MCV-JUN'!$J$39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xVal>
            <c:numRef>
              <c:f>'MCV-JUN'!$I$40:$I$41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'MCV-JUN'!$J$40:$J$41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8C-466B-A66D-92193EAA9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707248"/>
        <c:axId val="-1551680048"/>
      </c:scatterChart>
      <c:catAx>
        <c:axId val="-1551700176"/>
        <c:scaling>
          <c:orientation val="minMax"/>
          <c:min val="1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89296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-1551689296"/>
        <c:scaling>
          <c:orientation val="minMax"/>
          <c:max val="11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700176"/>
        <c:crosses val="autoZero"/>
        <c:crossBetween val="between"/>
        <c:majorUnit val="5"/>
        <c:minorUnit val="0.1"/>
      </c:valAx>
      <c:valAx>
        <c:axId val="-1551680048"/>
        <c:scaling>
          <c:orientation val="minMax"/>
          <c:max val="110"/>
          <c:min val="60"/>
        </c:scaling>
        <c:delete val="0"/>
        <c:axPos val="r"/>
        <c:numFmt formatCode="0.00" sourceLinked="1"/>
        <c:majorTickMark val="out"/>
        <c:minorTickMark val="none"/>
        <c:tickLblPos val="nextTo"/>
        <c:crossAx val="-1551707248"/>
        <c:crosses val="max"/>
        <c:crossBetween val="midCat"/>
      </c:valAx>
      <c:valAx>
        <c:axId val="-1551707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51680048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69663808837424E-2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'MCV-JUN'!$C$7</c:f>
              <c:strCache>
                <c:ptCount val="1"/>
                <c:pt idx="0">
                  <c:v>Control N</c:v>
                </c:pt>
              </c:strCache>
            </c:strRef>
          </c:tx>
          <c:cat>
            <c:numRef>
              <c:f>'MCV-JUN'!$A$8:$A$37</c:f>
              <c:numCache>
                <c:formatCode>m/d/yyyy</c:formatCode>
                <c:ptCount val="30"/>
                <c:pt idx="0">
                  <c:v>42156</c:v>
                </c:pt>
                <c:pt idx="1">
                  <c:v>42157</c:v>
                </c:pt>
                <c:pt idx="2">
                  <c:v>42158</c:v>
                </c:pt>
                <c:pt idx="3">
                  <c:v>42159</c:v>
                </c:pt>
                <c:pt idx="4">
                  <c:v>42160</c:v>
                </c:pt>
                <c:pt idx="5">
                  <c:v>42161</c:v>
                </c:pt>
                <c:pt idx="6">
                  <c:v>42162</c:v>
                </c:pt>
                <c:pt idx="7">
                  <c:v>42163</c:v>
                </c:pt>
                <c:pt idx="8">
                  <c:v>42164</c:v>
                </c:pt>
                <c:pt idx="9">
                  <c:v>42165</c:v>
                </c:pt>
                <c:pt idx="10">
                  <c:v>42166</c:v>
                </c:pt>
                <c:pt idx="11">
                  <c:v>42167</c:v>
                </c:pt>
                <c:pt idx="12">
                  <c:v>42168</c:v>
                </c:pt>
                <c:pt idx="13">
                  <c:v>42169</c:v>
                </c:pt>
                <c:pt idx="14">
                  <c:v>42170</c:v>
                </c:pt>
                <c:pt idx="15">
                  <c:v>42171</c:v>
                </c:pt>
                <c:pt idx="16">
                  <c:v>42172</c:v>
                </c:pt>
                <c:pt idx="17">
                  <c:v>42173</c:v>
                </c:pt>
                <c:pt idx="18">
                  <c:v>42174</c:v>
                </c:pt>
                <c:pt idx="19">
                  <c:v>42175</c:v>
                </c:pt>
                <c:pt idx="20">
                  <c:v>42176</c:v>
                </c:pt>
                <c:pt idx="21">
                  <c:v>42177</c:v>
                </c:pt>
                <c:pt idx="22">
                  <c:v>42178</c:v>
                </c:pt>
                <c:pt idx="23">
                  <c:v>42179</c:v>
                </c:pt>
                <c:pt idx="24">
                  <c:v>42180</c:v>
                </c:pt>
                <c:pt idx="25">
                  <c:v>42181</c:v>
                </c:pt>
                <c:pt idx="26">
                  <c:v>42182</c:v>
                </c:pt>
                <c:pt idx="27">
                  <c:v>42183</c:v>
                </c:pt>
                <c:pt idx="28">
                  <c:v>42184</c:v>
                </c:pt>
                <c:pt idx="29">
                  <c:v>42185</c:v>
                </c:pt>
              </c:numCache>
            </c:numRef>
          </c:cat>
          <c:val>
            <c:numRef>
              <c:f>'MCV-JUN'!$C$8:$C$37</c:f>
              <c:numCache>
                <c:formatCode>0.00</c:formatCode>
                <c:ptCount val="30"/>
                <c:pt idx="0">
                  <c:v>103.8</c:v>
                </c:pt>
                <c:pt idx="1">
                  <c:v>103.2</c:v>
                </c:pt>
                <c:pt idx="2">
                  <c:v>104.2</c:v>
                </c:pt>
                <c:pt idx="3">
                  <c:v>103.5</c:v>
                </c:pt>
                <c:pt idx="4">
                  <c:v>103.5</c:v>
                </c:pt>
                <c:pt idx="5">
                  <c:v>102.3</c:v>
                </c:pt>
                <c:pt idx="6">
                  <c:v>102.9</c:v>
                </c:pt>
                <c:pt idx="7">
                  <c:v>102.7</c:v>
                </c:pt>
                <c:pt idx="8">
                  <c:v>102.4</c:v>
                </c:pt>
                <c:pt idx="9">
                  <c:v>107.6</c:v>
                </c:pt>
                <c:pt idx="10">
                  <c:v>103.4</c:v>
                </c:pt>
                <c:pt idx="11">
                  <c:v>108.2</c:v>
                </c:pt>
                <c:pt idx="12">
                  <c:v>108.2</c:v>
                </c:pt>
                <c:pt idx="13">
                  <c:v>110.8</c:v>
                </c:pt>
                <c:pt idx="14">
                  <c:v>103</c:v>
                </c:pt>
                <c:pt idx="15">
                  <c:v>102.7</c:v>
                </c:pt>
                <c:pt idx="16">
                  <c:v>102.7</c:v>
                </c:pt>
                <c:pt idx="17">
                  <c:v>102.9</c:v>
                </c:pt>
                <c:pt idx="18">
                  <c:v>102.9</c:v>
                </c:pt>
                <c:pt idx="19">
                  <c:v>103.1</c:v>
                </c:pt>
                <c:pt idx="20">
                  <c:v>103.5</c:v>
                </c:pt>
                <c:pt idx="21">
                  <c:v>103.1</c:v>
                </c:pt>
                <c:pt idx="22">
                  <c:v>102.3</c:v>
                </c:pt>
                <c:pt idx="23">
                  <c:v>103</c:v>
                </c:pt>
                <c:pt idx="24">
                  <c:v>106.8</c:v>
                </c:pt>
                <c:pt idx="25">
                  <c:v>106.8</c:v>
                </c:pt>
                <c:pt idx="26">
                  <c:v>103</c:v>
                </c:pt>
                <c:pt idx="27">
                  <c:v>106.3</c:v>
                </c:pt>
                <c:pt idx="28">
                  <c:v>106.6</c:v>
                </c:pt>
                <c:pt idx="29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2-4CC9-AA64-BCCD7CDBB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699632"/>
        <c:axId val="-1551692016"/>
      </c:lineChart>
      <c:scatterChart>
        <c:scatterStyle val="lineMarker"/>
        <c:varyColors val="0"/>
        <c:ser>
          <c:idx val="1"/>
          <c:order val="1"/>
          <c:tx>
            <c:strRef>
              <c:f>'MCV-JUN'!$M$39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'MCV-JUN'!$L$40:$L$41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'MCV-JUN'!$M$40:$M$41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D2-4CC9-AA64-BCCD7CDBB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699088"/>
        <c:axId val="-1551711600"/>
      </c:scatterChart>
      <c:dateAx>
        <c:axId val="-1551699632"/>
        <c:scaling>
          <c:orientation val="minMax"/>
          <c:min val="42156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92016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51692016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99632"/>
        <c:crosses val="autoZero"/>
        <c:crossBetween val="between"/>
        <c:majorUnit val="5"/>
        <c:minorUnit val="0.1"/>
      </c:valAx>
      <c:valAx>
        <c:axId val="-1551699088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51711600"/>
        <c:crosses val="max"/>
        <c:crossBetween val="midCat"/>
      </c:valAx>
      <c:valAx>
        <c:axId val="-1551711600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99088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'MCV-Jul'!$B$7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'MCV-Jul'!$A$8:$A$37</c:f>
              <c:numCache>
                <c:formatCode>m/d/yyyy</c:formatCode>
                <c:ptCount val="30"/>
                <c:pt idx="0">
                  <c:v>42186</c:v>
                </c:pt>
                <c:pt idx="1">
                  <c:v>42187</c:v>
                </c:pt>
                <c:pt idx="2">
                  <c:v>42188</c:v>
                </c:pt>
                <c:pt idx="3">
                  <c:v>42189</c:v>
                </c:pt>
                <c:pt idx="4">
                  <c:v>42190</c:v>
                </c:pt>
                <c:pt idx="5">
                  <c:v>42191</c:v>
                </c:pt>
                <c:pt idx="6">
                  <c:v>42192</c:v>
                </c:pt>
                <c:pt idx="7">
                  <c:v>42193</c:v>
                </c:pt>
                <c:pt idx="8">
                  <c:v>42194</c:v>
                </c:pt>
                <c:pt idx="9">
                  <c:v>42195</c:v>
                </c:pt>
                <c:pt idx="10">
                  <c:v>42196</c:v>
                </c:pt>
                <c:pt idx="11">
                  <c:v>42197</c:v>
                </c:pt>
                <c:pt idx="12">
                  <c:v>42198</c:v>
                </c:pt>
                <c:pt idx="13">
                  <c:v>42199</c:v>
                </c:pt>
                <c:pt idx="14">
                  <c:v>42200</c:v>
                </c:pt>
                <c:pt idx="15">
                  <c:v>42201</c:v>
                </c:pt>
                <c:pt idx="16">
                  <c:v>42202</c:v>
                </c:pt>
                <c:pt idx="17">
                  <c:v>42203</c:v>
                </c:pt>
                <c:pt idx="18">
                  <c:v>42204</c:v>
                </c:pt>
                <c:pt idx="19">
                  <c:v>42205</c:v>
                </c:pt>
                <c:pt idx="20">
                  <c:v>42206</c:v>
                </c:pt>
                <c:pt idx="21">
                  <c:v>42207</c:v>
                </c:pt>
                <c:pt idx="22">
                  <c:v>42208</c:v>
                </c:pt>
                <c:pt idx="23">
                  <c:v>42209</c:v>
                </c:pt>
                <c:pt idx="24">
                  <c:v>42210</c:v>
                </c:pt>
                <c:pt idx="25">
                  <c:v>42211</c:v>
                </c:pt>
                <c:pt idx="26">
                  <c:v>42212</c:v>
                </c:pt>
                <c:pt idx="27">
                  <c:v>42213</c:v>
                </c:pt>
                <c:pt idx="28">
                  <c:v>42214</c:v>
                </c:pt>
                <c:pt idx="29">
                  <c:v>42215</c:v>
                </c:pt>
              </c:numCache>
            </c:numRef>
          </c:cat>
          <c:val>
            <c:numRef>
              <c:f>'MCV-Jul'!$B$8:$B$38</c:f>
              <c:numCache>
                <c:formatCode>0.00</c:formatCode>
                <c:ptCount val="31"/>
                <c:pt idx="0">
                  <c:v>96.9</c:v>
                </c:pt>
                <c:pt idx="1">
                  <c:v>96.5</c:v>
                </c:pt>
                <c:pt idx="2">
                  <c:v>96.5</c:v>
                </c:pt>
                <c:pt idx="3">
                  <c:v>96.8</c:v>
                </c:pt>
                <c:pt idx="4">
                  <c:v>96.8</c:v>
                </c:pt>
                <c:pt idx="5">
                  <c:v>97.3</c:v>
                </c:pt>
                <c:pt idx="6">
                  <c:v>97.1</c:v>
                </c:pt>
                <c:pt idx="7">
                  <c:v>97.2</c:v>
                </c:pt>
                <c:pt idx="8">
                  <c:v>97.3</c:v>
                </c:pt>
                <c:pt idx="9">
                  <c:v>97.3</c:v>
                </c:pt>
                <c:pt idx="10">
                  <c:v>97.5</c:v>
                </c:pt>
                <c:pt idx="11">
                  <c:v>97.4</c:v>
                </c:pt>
                <c:pt idx="12">
                  <c:v>97</c:v>
                </c:pt>
                <c:pt idx="13">
                  <c:v>97.2</c:v>
                </c:pt>
                <c:pt idx="14">
                  <c:v>97.4</c:v>
                </c:pt>
                <c:pt idx="15">
                  <c:v>96.1</c:v>
                </c:pt>
                <c:pt idx="16">
                  <c:v>96.1</c:v>
                </c:pt>
                <c:pt idx="17">
                  <c:v>96.3</c:v>
                </c:pt>
                <c:pt idx="18">
                  <c:v>96.3</c:v>
                </c:pt>
                <c:pt idx="19">
                  <c:v>96</c:v>
                </c:pt>
                <c:pt idx="20">
                  <c:v>98</c:v>
                </c:pt>
                <c:pt idx="21">
                  <c:v>96</c:v>
                </c:pt>
                <c:pt idx="22">
                  <c:v>96</c:v>
                </c:pt>
                <c:pt idx="23">
                  <c:v>96</c:v>
                </c:pt>
                <c:pt idx="24">
                  <c:v>94.7</c:v>
                </c:pt>
                <c:pt idx="25">
                  <c:v>96.8</c:v>
                </c:pt>
                <c:pt idx="26">
                  <c:v>97.3</c:v>
                </c:pt>
                <c:pt idx="27">
                  <c:v>96.7</c:v>
                </c:pt>
                <c:pt idx="28">
                  <c:v>97.5</c:v>
                </c:pt>
                <c:pt idx="29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E-4F1A-BCCC-57B1EF884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690928"/>
        <c:axId val="-1551697456"/>
      </c:lineChart>
      <c:scatterChart>
        <c:scatterStyle val="lineMarker"/>
        <c:varyColors val="0"/>
        <c:ser>
          <c:idx val="1"/>
          <c:order val="1"/>
          <c:tx>
            <c:strRef>
              <c:f>'MCV-Jul'!$J$39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xVal>
            <c:numRef>
              <c:f>'MCV-Jul'!$I$40:$I$41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'MCV-Jul'!$J$40:$J$41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DE-4F1A-BCCC-57B1EF884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698000"/>
        <c:axId val="-1551688752"/>
      </c:scatterChart>
      <c:catAx>
        <c:axId val="-1551690928"/>
        <c:scaling>
          <c:orientation val="minMax"/>
          <c:min val="1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97456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-1551697456"/>
        <c:scaling>
          <c:orientation val="minMax"/>
          <c:max val="11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90928"/>
        <c:crosses val="autoZero"/>
        <c:crossBetween val="between"/>
        <c:majorUnit val="5"/>
        <c:minorUnit val="0.1"/>
      </c:valAx>
      <c:valAx>
        <c:axId val="-1551688752"/>
        <c:scaling>
          <c:orientation val="minMax"/>
          <c:max val="110"/>
          <c:min val="60"/>
        </c:scaling>
        <c:delete val="0"/>
        <c:axPos val="r"/>
        <c:numFmt formatCode="0.00" sourceLinked="1"/>
        <c:majorTickMark val="out"/>
        <c:minorTickMark val="none"/>
        <c:tickLblPos val="nextTo"/>
        <c:crossAx val="-1551698000"/>
        <c:crosses val="max"/>
        <c:crossBetween val="midCat"/>
      </c:valAx>
      <c:valAx>
        <c:axId val="-1551698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51688752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58624923265801E-2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'MCV-Jul'!$C$7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EB3-4ECF-BA88-9534E8372917}"/>
              </c:ext>
            </c:extLst>
          </c:dPt>
          <c:cat>
            <c:numRef>
              <c:f>'MCV-Jul'!$A$8:$A$37</c:f>
              <c:numCache>
                <c:formatCode>m/d/yyyy</c:formatCode>
                <c:ptCount val="30"/>
                <c:pt idx="0">
                  <c:v>42186</c:v>
                </c:pt>
                <c:pt idx="1">
                  <c:v>42187</c:v>
                </c:pt>
                <c:pt idx="2">
                  <c:v>42188</c:v>
                </c:pt>
                <c:pt idx="3">
                  <c:v>42189</c:v>
                </c:pt>
                <c:pt idx="4">
                  <c:v>42190</c:v>
                </c:pt>
                <c:pt idx="5">
                  <c:v>42191</c:v>
                </c:pt>
                <c:pt idx="6">
                  <c:v>42192</c:v>
                </c:pt>
                <c:pt idx="7">
                  <c:v>42193</c:v>
                </c:pt>
                <c:pt idx="8">
                  <c:v>42194</c:v>
                </c:pt>
                <c:pt idx="9">
                  <c:v>42195</c:v>
                </c:pt>
                <c:pt idx="10">
                  <c:v>42196</c:v>
                </c:pt>
                <c:pt idx="11">
                  <c:v>42197</c:v>
                </c:pt>
                <c:pt idx="12">
                  <c:v>42198</c:v>
                </c:pt>
                <c:pt idx="13">
                  <c:v>42199</c:v>
                </c:pt>
                <c:pt idx="14">
                  <c:v>42200</c:v>
                </c:pt>
                <c:pt idx="15">
                  <c:v>42201</c:v>
                </c:pt>
                <c:pt idx="16">
                  <c:v>42202</c:v>
                </c:pt>
                <c:pt idx="17">
                  <c:v>42203</c:v>
                </c:pt>
                <c:pt idx="18">
                  <c:v>42204</c:v>
                </c:pt>
                <c:pt idx="19">
                  <c:v>42205</c:v>
                </c:pt>
                <c:pt idx="20">
                  <c:v>42206</c:v>
                </c:pt>
                <c:pt idx="21">
                  <c:v>42207</c:v>
                </c:pt>
                <c:pt idx="22">
                  <c:v>42208</c:v>
                </c:pt>
                <c:pt idx="23">
                  <c:v>42209</c:v>
                </c:pt>
                <c:pt idx="24">
                  <c:v>42210</c:v>
                </c:pt>
                <c:pt idx="25">
                  <c:v>42211</c:v>
                </c:pt>
                <c:pt idx="26">
                  <c:v>42212</c:v>
                </c:pt>
                <c:pt idx="27">
                  <c:v>42213</c:v>
                </c:pt>
                <c:pt idx="28">
                  <c:v>42214</c:v>
                </c:pt>
                <c:pt idx="29">
                  <c:v>42215</c:v>
                </c:pt>
              </c:numCache>
            </c:numRef>
          </c:cat>
          <c:val>
            <c:numRef>
              <c:f>'MCV-Jul'!$C$8:$C$38</c:f>
              <c:numCache>
                <c:formatCode>0.00</c:formatCode>
                <c:ptCount val="31"/>
                <c:pt idx="0">
                  <c:v>107.4</c:v>
                </c:pt>
                <c:pt idx="1">
                  <c:v>106.5</c:v>
                </c:pt>
                <c:pt idx="2">
                  <c:v>106.5</c:v>
                </c:pt>
                <c:pt idx="3">
                  <c:v>106.4</c:v>
                </c:pt>
                <c:pt idx="4">
                  <c:v>106.4</c:v>
                </c:pt>
                <c:pt idx="5">
                  <c:v>107</c:v>
                </c:pt>
                <c:pt idx="6">
                  <c:v>106.4</c:v>
                </c:pt>
                <c:pt idx="7">
                  <c:v>106.6</c:v>
                </c:pt>
                <c:pt idx="8">
                  <c:v>106.6</c:v>
                </c:pt>
                <c:pt idx="9">
                  <c:v>106.6</c:v>
                </c:pt>
                <c:pt idx="10">
                  <c:v>106.9</c:v>
                </c:pt>
                <c:pt idx="11">
                  <c:v>106.1</c:v>
                </c:pt>
                <c:pt idx="12">
                  <c:v>106.4</c:v>
                </c:pt>
                <c:pt idx="13">
                  <c:v>106.4</c:v>
                </c:pt>
                <c:pt idx="14">
                  <c:v>105.8</c:v>
                </c:pt>
                <c:pt idx="15">
                  <c:v>105.9</c:v>
                </c:pt>
                <c:pt idx="16">
                  <c:v>105.9</c:v>
                </c:pt>
                <c:pt idx="17">
                  <c:v>105.8</c:v>
                </c:pt>
                <c:pt idx="18">
                  <c:v>105.8</c:v>
                </c:pt>
                <c:pt idx="19">
                  <c:v>107.1</c:v>
                </c:pt>
                <c:pt idx="20">
                  <c:v>107.1</c:v>
                </c:pt>
                <c:pt idx="21">
                  <c:v>105.3</c:v>
                </c:pt>
                <c:pt idx="22">
                  <c:v>105.4</c:v>
                </c:pt>
                <c:pt idx="23">
                  <c:v>105.4</c:v>
                </c:pt>
                <c:pt idx="24">
                  <c:v>110.3</c:v>
                </c:pt>
                <c:pt idx="25">
                  <c:v>103.9</c:v>
                </c:pt>
                <c:pt idx="26">
                  <c:v>106.2</c:v>
                </c:pt>
                <c:pt idx="27">
                  <c:v>101.5</c:v>
                </c:pt>
                <c:pt idx="28">
                  <c:v>106.2</c:v>
                </c:pt>
                <c:pt idx="29">
                  <c:v>104.7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B3-4ECF-BA88-9534E8372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678960"/>
        <c:axId val="-1551712144"/>
      </c:lineChart>
      <c:scatterChart>
        <c:scatterStyle val="lineMarker"/>
        <c:varyColors val="0"/>
        <c:ser>
          <c:idx val="1"/>
          <c:order val="1"/>
          <c:tx>
            <c:strRef>
              <c:f>'MCV-Jul'!$M$39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'MCV-Jul'!$L$40:$L$41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'MCV-Jul'!$M$40:$M$41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B3-4ECF-BA88-9534E8372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695824"/>
        <c:axId val="-1551709424"/>
      </c:scatterChart>
      <c:dateAx>
        <c:axId val="-1551678960"/>
        <c:scaling>
          <c:orientation val="minMax"/>
          <c:min val="42186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712144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51712144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78960"/>
        <c:crosses val="autoZero"/>
        <c:crossBetween val="between"/>
        <c:majorUnit val="5"/>
        <c:minorUnit val="0.1"/>
      </c:valAx>
      <c:valAx>
        <c:axId val="-1551695824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51709424"/>
        <c:crosses val="max"/>
        <c:crossBetween val="midCat"/>
      </c:valAx>
      <c:valAx>
        <c:axId val="-1551709424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95824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'MCV-Aug'!$B$5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'MCV-Aug'!$A$6:$A$36</c:f>
              <c:numCache>
                <c:formatCode>m/d/yyyy</c:formatCode>
                <c:ptCount val="31"/>
                <c:pt idx="0">
                  <c:v>42217</c:v>
                </c:pt>
                <c:pt idx="1">
                  <c:v>42218</c:v>
                </c:pt>
                <c:pt idx="2">
                  <c:v>42219</c:v>
                </c:pt>
                <c:pt idx="3">
                  <c:v>42220</c:v>
                </c:pt>
                <c:pt idx="4">
                  <c:v>42221</c:v>
                </c:pt>
                <c:pt idx="5">
                  <c:v>42222</c:v>
                </c:pt>
                <c:pt idx="6">
                  <c:v>42223</c:v>
                </c:pt>
                <c:pt idx="7">
                  <c:v>42224</c:v>
                </c:pt>
                <c:pt idx="8">
                  <c:v>42225</c:v>
                </c:pt>
                <c:pt idx="9">
                  <c:v>42226</c:v>
                </c:pt>
                <c:pt idx="10">
                  <c:v>42227</c:v>
                </c:pt>
                <c:pt idx="11">
                  <c:v>42228</c:v>
                </c:pt>
                <c:pt idx="12">
                  <c:v>42229</c:v>
                </c:pt>
                <c:pt idx="13">
                  <c:v>42230</c:v>
                </c:pt>
                <c:pt idx="14">
                  <c:v>42231</c:v>
                </c:pt>
                <c:pt idx="15">
                  <c:v>42232</c:v>
                </c:pt>
                <c:pt idx="16">
                  <c:v>42233</c:v>
                </c:pt>
                <c:pt idx="17">
                  <c:v>42234</c:v>
                </c:pt>
                <c:pt idx="18">
                  <c:v>42235</c:v>
                </c:pt>
                <c:pt idx="19">
                  <c:v>42236</c:v>
                </c:pt>
                <c:pt idx="20">
                  <c:v>42237</c:v>
                </c:pt>
                <c:pt idx="21">
                  <c:v>42238</c:v>
                </c:pt>
                <c:pt idx="22">
                  <c:v>42239</c:v>
                </c:pt>
                <c:pt idx="23">
                  <c:v>42240</c:v>
                </c:pt>
                <c:pt idx="24">
                  <c:v>42241</c:v>
                </c:pt>
                <c:pt idx="25">
                  <c:v>42242</c:v>
                </c:pt>
                <c:pt idx="26">
                  <c:v>42243</c:v>
                </c:pt>
                <c:pt idx="27">
                  <c:v>42244</c:v>
                </c:pt>
                <c:pt idx="28">
                  <c:v>42245</c:v>
                </c:pt>
                <c:pt idx="29">
                  <c:v>42246</c:v>
                </c:pt>
                <c:pt idx="30">
                  <c:v>42247</c:v>
                </c:pt>
              </c:numCache>
            </c:numRef>
          </c:cat>
          <c:val>
            <c:numRef>
              <c:f>'MCV-Aug'!$B$6:$B$36</c:f>
              <c:numCache>
                <c:formatCode>0.00</c:formatCode>
                <c:ptCount val="31"/>
                <c:pt idx="0">
                  <c:v>97.1</c:v>
                </c:pt>
                <c:pt idx="1">
                  <c:v>97.5</c:v>
                </c:pt>
                <c:pt idx="2">
                  <c:v>96.6</c:v>
                </c:pt>
                <c:pt idx="3">
                  <c:v>93.7</c:v>
                </c:pt>
                <c:pt idx="4">
                  <c:v>97.3</c:v>
                </c:pt>
                <c:pt idx="5">
                  <c:v>96.6</c:v>
                </c:pt>
                <c:pt idx="6">
                  <c:v>96.3</c:v>
                </c:pt>
                <c:pt idx="7">
                  <c:v>97</c:v>
                </c:pt>
                <c:pt idx="8">
                  <c:v>97.8</c:v>
                </c:pt>
                <c:pt idx="9">
                  <c:v>97.7</c:v>
                </c:pt>
                <c:pt idx="10">
                  <c:v>97.7</c:v>
                </c:pt>
                <c:pt idx="11">
                  <c:v>97.1</c:v>
                </c:pt>
                <c:pt idx="12">
                  <c:v>97</c:v>
                </c:pt>
                <c:pt idx="13">
                  <c:v>96.9</c:v>
                </c:pt>
                <c:pt idx="14">
                  <c:v>96.5</c:v>
                </c:pt>
                <c:pt idx="15">
                  <c:v>96.9</c:v>
                </c:pt>
                <c:pt idx="16">
                  <c:v>97.9</c:v>
                </c:pt>
                <c:pt idx="17">
                  <c:v>97</c:v>
                </c:pt>
                <c:pt idx="18">
                  <c:v>98</c:v>
                </c:pt>
                <c:pt idx="19">
                  <c:v>96.9</c:v>
                </c:pt>
                <c:pt idx="20">
                  <c:v>96</c:v>
                </c:pt>
                <c:pt idx="21">
                  <c:v>97.4</c:v>
                </c:pt>
                <c:pt idx="22">
                  <c:v>96.7</c:v>
                </c:pt>
                <c:pt idx="23">
                  <c:v>97.7</c:v>
                </c:pt>
                <c:pt idx="24">
                  <c:v>96.9</c:v>
                </c:pt>
                <c:pt idx="25">
                  <c:v>96.8</c:v>
                </c:pt>
                <c:pt idx="26">
                  <c:v>96.8</c:v>
                </c:pt>
                <c:pt idx="27">
                  <c:v>96.8</c:v>
                </c:pt>
                <c:pt idx="28">
                  <c:v>96.7</c:v>
                </c:pt>
                <c:pt idx="29">
                  <c:v>96.8</c:v>
                </c:pt>
                <c:pt idx="30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5-493D-94B8-731E565A1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706704"/>
        <c:axId val="-1551709968"/>
      </c:lineChart>
      <c:scatterChart>
        <c:scatterStyle val="lineMarker"/>
        <c:varyColors val="0"/>
        <c:ser>
          <c:idx val="1"/>
          <c:order val="1"/>
          <c:tx>
            <c:strRef>
              <c:f>'MCV-Aug'!$J$37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xVal>
            <c:numRef>
              <c:f>'MCV-Aug'!$I$38:$I$39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'MCV-Aug'!$J$38:$J$39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25-493D-94B8-731E565A1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708336"/>
        <c:axId val="-1551708880"/>
      </c:scatterChart>
      <c:dateAx>
        <c:axId val="-1551706704"/>
        <c:scaling>
          <c:orientation val="minMax"/>
          <c:max val="42247"/>
          <c:min val="42217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709968"/>
        <c:crosses val="autoZero"/>
        <c:auto val="0"/>
        <c:lblOffset val="100"/>
        <c:baseTimeUnit val="days"/>
        <c:majorUnit val="1"/>
        <c:minorUnit val="1"/>
      </c:dateAx>
      <c:valAx>
        <c:axId val="-1551709968"/>
        <c:scaling>
          <c:orientation val="minMax"/>
          <c:max val="11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706704"/>
        <c:crosses val="autoZero"/>
        <c:crossBetween val="between"/>
        <c:majorUnit val="5"/>
        <c:minorUnit val="0.1"/>
      </c:valAx>
      <c:valAx>
        <c:axId val="-1551708880"/>
        <c:scaling>
          <c:orientation val="minMax"/>
          <c:max val="110"/>
          <c:min val="60"/>
        </c:scaling>
        <c:delete val="0"/>
        <c:axPos val="r"/>
        <c:numFmt formatCode="0.00" sourceLinked="1"/>
        <c:majorTickMark val="out"/>
        <c:minorTickMark val="none"/>
        <c:tickLblPos val="nextTo"/>
        <c:crossAx val="-1551708336"/>
        <c:crosses val="max"/>
        <c:crossBetween val="midCat"/>
      </c:valAx>
      <c:valAx>
        <c:axId val="-155170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51708880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58624923265801E-2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'MCV-Aug'!$C$5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286-499B-B6CB-34E4A14DD59D}"/>
              </c:ext>
            </c:extLst>
          </c:dPt>
          <c:cat>
            <c:numRef>
              <c:f>'MCV-Aug'!$A$6:$A$36</c:f>
              <c:numCache>
                <c:formatCode>m/d/yyyy</c:formatCode>
                <c:ptCount val="31"/>
                <c:pt idx="0">
                  <c:v>42217</c:v>
                </c:pt>
                <c:pt idx="1">
                  <c:v>42218</c:v>
                </c:pt>
                <c:pt idx="2">
                  <c:v>42219</c:v>
                </c:pt>
                <c:pt idx="3">
                  <c:v>42220</c:v>
                </c:pt>
                <c:pt idx="4">
                  <c:v>42221</c:v>
                </c:pt>
                <c:pt idx="5">
                  <c:v>42222</c:v>
                </c:pt>
                <c:pt idx="6">
                  <c:v>42223</c:v>
                </c:pt>
                <c:pt idx="7">
                  <c:v>42224</c:v>
                </c:pt>
                <c:pt idx="8">
                  <c:v>42225</c:v>
                </c:pt>
                <c:pt idx="9">
                  <c:v>42226</c:v>
                </c:pt>
                <c:pt idx="10">
                  <c:v>42227</c:v>
                </c:pt>
                <c:pt idx="11">
                  <c:v>42228</c:v>
                </c:pt>
                <c:pt idx="12">
                  <c:v>42229</c:v>
                </c:pt>
                <c:pt idx="13">
                  <c:v>42230</c:v>
                </c:pt>
                <c:pt idx="14">
                  <c:v>42231</c:v>
                </c:pt>
                <c:pt idx="15">
                  <c:v>42232</c:v>
                </c:pt>
                <c:pt idx="16">
                  <c:v>42233</c:v>
                </c:pt>
                <c:pt idx="17">
                  <c:v>42234</c:v>
                </c:pt>
                <c:pt idx="18">
                  <c:v>42235</c:v>
                </c:pt>
                <c:pt idx="19">
                  <c:v>42236</c:v>
                </c:pt>
                <c:pt idx="20">
                  <c:v>42237</c:v>
                </c:pt>
                <c:pt idx="21">
                  <c:v>42238</c:v>
                </c:pt>
                <c:pt idx="22">
                  <c:v>42239</c:v>
                </c:pt>
                <c:pt idx="23">
                  <c:v>42240</c:v>
                </c:pt>
                <c:pt idx="24">
                  <c:v>42241</c:v>
                </c:pt>
                <c:pt idx="25">
                  <c:v>42242</c:v>
                </c:pt>
                <c:pt idx="26">
                  <c:v>42243</c:v>
                </c:pt>
                <c:pt idx="27">
                  <c:v>42244</c:v>
                </c:pt>
                <c:pt idx="28">
                  <c:v>42245</c:v>
                </c:pt>
                <c:pt idx="29">
                  <c:v>42246</c:v>
                </c:pt>
                <c:pt idx="30">
                  <c:v>42247</c:v>
                </c:pt>
              </c:numCache>
            </c:numRef>
          </c:cat>
          <c:val>
            <c:numRef>
              <c:f>'MCV-Aug'!$C$6:$C$36</c:f>
              <c:numCache>
                <c:formatCode>0.00</c:formatCode>
                <c:ptCount val="31"/>
                <c:pt idx="0">
                  <c:v>105.6</c:v>
                </c:pt>
                <c:pt idx="1">
                  <c:v>103.5</c:v>
                </c:pt>
                <c:pt idx="2">
                  <c:v>104.8</c:v>
                </c:pt>
                <c:pt idx="3">
                  <c:v>105.4</c:v>
                </c:pt>
                <c:pt idx="4">
                  <c:v>105.9</c:v>
                </c:pt>
                <c:pt idx="5">
                  <c:v>105.1</c:v>
                </c:pt>
                <c:pt idx="6">
                  <c:v>105.9</c:v>
                </c:pt>
                <c:pt idx="7">
                  <c:v>104.2</c:v>
                </c:pt>
                <c:pt idx="8">
                  <c:v>106.3</c:v>
                </c:pt>
                <c:pt idx="9">
                  <c:v>106</c:v>
                </c:pt>
                <c:pt idx="10">
                  <c:v>105.6</c:v>
                </c:pt>
                <c:pt idx="11">
                  <c:v>103.8</c:v>
                </c:pt>
                <c:pt idx="12">
                  <c:v>103.2</c:v>
                </c:pt>
                <c:pt idx="13">
                  <c:v>104</c:v>
                </c:pt>
                <c:pt idx="14">
                  <c:v>105.1</c:v>
                </c:pt>
                <c:pt idx="15">
                  <c:v>104.6</c:v>
                </c:pt>
                <c:pt idx="16">
                  <c:v>105.4</c:v>
                </c:pt>
                <c:pt idx="17">
                  <c:v>105.6</c:v>
                </c:pt>
                <c:pt idx="18">
                  <c:v>104</c:v>
                </c:pt>
                <c:pt idx="19">
                  <c:v>104</c:v>
                </c:pt>
                <c:pt idx="20">
                  <c:v>104.1</c:v>
                </c:pt>
                <c:pt idx="21">
                  <c:v>105</c:v>
                </c:pt>
                <c:pt idx="22">
                  <c:v>104</c:v>
                </c:pt>
                <c:pt idx="23">
                  <c:v>104.5</c:v>
                </c:pt>
                <c:pt idx="24">
                  <c:v>103.6</c:v>
                </c:pt>
                <c:pt idx="25">
                  <c:v>103.7</c:v>
                </c:pt>
                <c:pt idx="26">
                  <c:v>103.7</c:v>
                </c:pt>
                <c:pt idx="27">
                  <c:v>103.7</c:v>
                </c:pt>
                <c:pt idx="28">
                  <c:v>105.1</c:v>
                </c:pt>
                <c:pt idx="29">
                  <c:v>104.5</c:v>
                </c:pt>
                <c:pt idx="30">
                  <c:v>104.6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86-499B-B6CB-34E4A14DD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52553824"/>
        <c:axId val="-1652551104"/>
      </c:lineChart>
      <c:scatterChart>
        <c:scatterStyle val="lineMarker"/>
        <c:varyColors val="0"/>
        <c:ser>
          <c:idx val="1"/>
          <c:order val="1"/>
          <c:tx>
            <c:strRef>
              <c:f>'MCV-Aug'!$M$37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'MCV-Aug'!$L$38:$L$39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'MCV-Aug'!$M$38:$M$39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286-499B-B6CB-34E4A14DD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52563616"/>
        <c:axId val="-1652550560"/>
      </c:scatterChart>
      <c:dateAx>
        <c:axId val="-1652553824"/>
        <c:scaling>
          <c:orientation val="minMax"/>
          <c:max val="42247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52551104"/>
        <c:crossesAt val="-1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-1652551104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52553824"/>
        <c:crosses val="autoZero"/>
        <c:crossBetween val="between"/>
        <c:majorUnit val="5"/>
        <c:minorUnit val="0.1"/>
      </c:valAx>
      <c:valAx>
        <c:axId val="-1652563616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652550560"/>
        <c:crosses val="max"/>
        <c:crossBetween val="midCat"/>
      </c:valAx>
      <c:valAx>
        <c:axId val="-1652550560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52563616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'MCV Sep'!$B$5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'MCV Sep'!$A$6:$A$35</c:f>
              <c:numCache>
                <c:formatCode>m/d/yyyy</c:formatCode>
                <c:ptCount val="30"/>
                <c:pt idx="0">
                  <c:v>42248</c:v>
                </c:pt>
                <c:pt idx="1">
                  <c:v>42249</c:v>
                </c:pt>
                <c:pt idx="2">
                  <c:v>42250</c:v>
                </c:pt>
                <c:pt idx="3">
                  <c:v>42251</c:v>
                </c:pt>
                <c:pt idx="4">
                  <c:v>42252</c:v>
                </c:pt>
                <c:pt idx="5">
                  <c:v>42253</c:v>
                </c:pt>
                <c:pt idx="6">
                  <c:v>42254</c:v>
                </c:pt>
                <c:pt idx="7">
                  <c:v>42255</c:v>
                </c:pt>
                <c:pt idx="8">
                  <c:v>42256</c:v>
                </c:pt>
                <c:pt idx="9">
                  <c:v>42257</c:v>
                </c:pt>
                <c:pt idx="10">
                  <c:v>42258</c:v>
                </c:pt>
                <c:pt idx="11">
                  <c:v>42259</c:v>
                </c:pt>
                <c:pt idx="12">
                  <c:v>42260</c:v>
                </c:pt>
                <c:pt idx="13">
                  <c:v>42261</c:v>
                </c:pt>
                <c:pt idx="14">
                  <c:v>42262</c:v>
                </c:pt>
                <c:pt idx="15">
                  <c:v>42263</c:v>
                </c:pt>
                <c:pt idx="16">
                  <c:v>42264</c:v>
                </c:pt>
                <c:pt idx="17">
                  <c:v>42265</c:v>
                </c:pt>
                <c:pt idx="18">
                  <c:v>42266</c:v>
                </c:pt>
                <c:pt idx="19">
                  <c:v>42267</c:v>
                </c:pt>
                <c:pt idx="20">
                  <c:v>42268</c:v>
                </c:pt>
                <c:pt idx="21">
                  <c:v>42269</c:v>
                </c:pt>
                <c:pt idx="22">
                  <c:v>42270</c:v>
                </c:pt>
                <c:pt idx="23">
                  <c:v>42271</c:v>
                </c:pt>
                <c:pt idx="24">
                  <c:v>42272</c:v>
                </c:pt>
                <c:pt idx="25">
                  <c:v>42273</c:v>
                </c:pt>
                <c:pt idx="26">
                  <c:v>42274</c:v>
                </c:pt>
                <c:pt idx="27">
                  <c:v>42275</c:v>
                </c:pt>
                <c:pt idx="28">
                  <c:v>42276</c:v>
                </c:pt>
                <c:pt idx="29">
                  <c:v>42277</c:v>
                </c:pt>
              </c:numCache>
            </c:numRef>
          </c:cat>
          <c:val>
            <c:numRef>
              <c:f>'MCV Sep'!$B$6:$B$36</c:f>
              <c:numCache>
                <c:formatCode>0.00</c:formatCode>
                <c:ptCount val="31"/>
                <c:pt idx="0">
                  <c:v>96.1</c:v>
                </c:pt>
                <c:pt idx="1">
                  <c:v>96.2</c:v>
                </c:pt>
                <c:pt idx="2">
                  <c:v>96.2</c:v>
                </c:pt>
                <c:pt idx="3">
                  <c:v>96.2</c:v>
                </c:pt>
                <c:pt idx="4">
                  <c:v>96</c:v>
                </c:pt>
                <c:pt idx="5">
                  <c:v>95.9</c:v>
                </c:pt>
                <c:pt idx="6">
                  <c:v>96.2</c:v>
                </c:pt>
                <c:pt idx="7">
                  <c:v>96.2</c:v>
                </c:pt>
                <c:pt idx="8">
                  <c:v>95.9</c:v>
                </c:pt>
                <c:pt idx="9">
                  <c:v>97</c:v>
                </c:pt>
                <c:pt idx="10">
                  <c:v>96.1</c:v>
                </c:pt>
                <c:pt idx="11">
                  <c:v>97</c:v>
                </c:pt>
                <c:pt idx="12">
                  <c:v>97.2</c:v>
                </c:pt>
                <c:pt idx="13">
                  <c:v>96.7</c:v>
                </c:pt>
                <c:pt idx="14">
                  <c:v>97</c:v>
                </c:pt>
                <c:pt idx="15">
                  <c:v>97.3</c:v>
                </c:pt>
                <c:pt idx="16">
                  <c:v>93.9</c:v>
                </c:pt>
                <c:pt idx="17">
                  <c:v>95</c:v>
                </c:pt>
                <c:pt idx="18">
                  <c:v>97.2</c:v>
                </c:pt>
                <c:pt idx="19">
                  <c:v>97.9</c:v>
                </c:pt>
                <c:pt idx="20">
                  <c:v>95.1</c:v>
                </c:pt>
                <c:pt idx="21">
                  <c:v>94.6</c:v>
                </c:pt>
                <c:pt idx="22">
                  <c:v>94.5</c:v>
                </c:pt>
                <c:pt idx="23">
                  <c:v>94.1</c:v>
                </c:pt>
                <c:pt idx="24">
                  <c:v>94.1</c:v>
                </c:pt>
                <c:pt idx="25">
                  <c:v>93</c:v>
                </c:pt>
                <c:pt idx="26">
                  <c:v>93.5</c:v>
                </c:pt>
                <c:pt idx="27">
                  <c:v>94.8</c:v>
                </c:pt>
                <c:pt idx="28">
                  <c:v>95.3</c:v>
                </c:pt>
                <c:pt idx="29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0-482A-9A14-74F685153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52548384"/>
        <c:axId val="-1652542400"/>
      </c:lineChart>
      <c:scatterChart>
        <c:scatterStyle val="lineMarker"/>
        <c:varyColors val="0"/>
        <c:ser>
          <c:idx val="1"/>
          <c:order val="1"/>
          <c:tx>
            <c:strRef>
              <c:f>'MCV Sep'!$J$37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errBars>
            <c:errDir val="x"/>
            <c:errBarType val="both"/>
            <c:errValType val="stdErr"/>
            <c:noEndCap val="0"/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errBars>
          <c:errBars>
            <c:errDir val="y"/>
            <c:errBarType val="both"/>
            <c:errValType val="stdErr"/>
            <c:noEndCap val="0"/>
          </c:errBars>
          <c:xVal>
            <c:numRef>
              <c:f>'MCV Sep'!$I$38:$I$39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'MCV Sep'!$J$38:$J$39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10-482A-9A14-74F685153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52555456"/>
        <c:axId val="-1652540768"/>
      </c:scatterChart>
      <c:dateAx>
        <c:axId val="-1652548384"/>
        <c:scaling>
          <c:orientation val="minMax"/>
          <c:min val="42248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52542400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-1652542400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52548384"/>
        <c:crosses val="autoZero"/>
        <c:crossBetween val="between"/>
        <c:majorUnit val="5"/>
        <c:minorUnit val="0.1"/>
      </c:valAx>
      <c:valAx>
        <c:axId val="-1652540768"/>
        <c:scaling>
          <c:orientation val="minMax"/>
          <c:max val="11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crossAx val="-1652555456"/>
        <c:crosses val="max"/>
        <c:crossBetween val="midCat"/>
      </c:valAx>
      <c:valAx>
        <c:axId val="-1652555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652540768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58624923265801E-2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'APRIL 16'!$C$5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059-4292-81AC-FE88E34B903B}"/>
              </c:ext>
            </c:extLst>
          </c:dPt>
          <c:cat>
            <c:numRef>
              <c:f>'APRIL 16'!$A$6:$A$35</c:f>
              <c:numCache>
                <c:formatCode>m/d/yyyy</c:formatCode>
                <c:ptCount val="30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</c:numCache>
            </c:numRef>
          </c:cat>
          <c:val>
            <c:numRef>
              <c:f>'APRIL 16'!$C$6:$C$35</c:f>
              <c:numCache>
                <c:formatCode>0.00</c:formatCode>
                <c:ptCount val="30"/>
                <c:pt idx="0">
                  <c:v>100.5</c:v>
                </c:pt>
                <c:pt idx="1">
                  <c:v>100.7</c:v>
                </c:pt>
                <c:pt idx="2">
                  <c:v>100.6</c:v>
                </c:pt>
                <c:pt idx="3">
                  <c:v>100.7</c:v>
                </c:pt>
                <c:pt idx="4">
                  <c:v>100.2</c:v>
                </c:pt>
                <c:pt idx="5">
                  <c:v>99</c:v>
                </c:pt>
                <c:pt idx="6">
                  <c:v>98.5</c:v>
                </c:pt>
                <c:pt idx="7">
                  <c:v>97.9</c:v>
                </c:pt>
                <c:pt idx="8">
                  <c:v>99</c:v>
                </c:pt>
                <c:pt idx="9">
                  <c:v>100</c:v>
                </c:pt>
                <c:pt idx="10">
                  <c:v>101</c:v>
                </c:pt>
                <c:pt idx="11">
                  <c:v>99</c:v>
                </c:pt>
                <c:pt idx="12">
                  <c:v>99.4</c:v>
                </c:pt>
                <c:pt idx="13">
                  <c:v>100</c:v>
                </c:pt>
                <c:pt idx="14">
                  <c:v>101</c:v>
                </c:pt>
                <c:pt idx="15">
                  <c:v>101.1</c:v>
                </c:pt>
                <c:pt idx="16">
                  <c:v>100</c:v>
                </c:pt>
                <c:pt idx="17">
                  <c:v>99.5</c:v>
                </c:pt>
                <c:pt idx="18">
                  <c:v>101</c:v>
                </c:pt>
                <c:pt idx="19">
                  <c:v>101.4</c:v>
                </c:pt>
                <c:pt idx="20">
                  <c:v>100</c:v>
                </c:pt>
                <c:pt idx="21">
                  <c:v>100.1</c:v>
                </c:pt>
                <c:pt idx="22">
                  <c:v>100.2</c:v>
                </c:pt>
                <c:pt idx="23">
                  <c:v>100.4</c:v>
                </c:pt>
                <c:pt idx="24">
                  <c:v>100.7</c:v>
                </c:pt>
                <c:pt idx="25">
                  <c:v>100.5</c:v>
                </c:pt>
                <c:pt idx="26">
                  <c:v>100.3</c:v>
                </c:pt>
                <c:pt idx="27">
                  <c:v>100.1</c:v>
                </c:pt>
                <c:pt idx="28">
                  <c:v>100</c:v>
                </c:pt>
                <c:pt idx="29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59-4292-81AC-FE88E34B9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674064"/>
        <c:axId val="-1532636816"/>
      </c:lineChart>
      <c:scatterChart>
        <c:scatterStyle val="lineMarker"/>
        <c:varyColors val="0"/>
        <c:ser>
          <c:idx val="1"/>
          <c:order val="1"/>
          <c:tx>
            <c:strRef>
              <c:f>'APRIL 16'!$M$36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'APRIL 16'!$L$37:$L$38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'APRIL 16'!$M$37:$M$38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059-4292-81AC-FE88E34B9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32633008"/>
        <c:axId val="-1532657488"/>
      </c:scatterChart>
      <c:dateAx>
        <c:axId val="-1551674064"/>
        <c:scaling>
          <c:orientation val="minMax"/>
          <c:min val="42461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32636816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32636816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74064"/>
        <c:crosses val="autoZero"/>
        <c:crossBetween val="between"/>
        <c:majorUnit val="5"/>
        <c:minorUnit val="0.1"/>
      </c:valAx>
      <c:valAx>
        <c:axId val="-1532633008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32657488"/>
        <c:crosses val="max"/>
        <c:crossBetween val="midCat"/>
      </c:valAx>
      <c:valAx>
        <c:axId val="-1532657488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32633008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58624923265801E-2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'MCV Sep'!$C$5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3B7-4FA5-A25E-5B985C393B33}"/>
              </c:ext>
            </c:extLst>
          </c:dPt>
          <c:cat>
            <c:numRef>
              <c:f>'MCV Sep'!$A$6:$A$35</c:f>
              <c:numCache>
                <c:formatCode>m/d/yyyy</c:formatCode>
                <c:ptCount val="30"/>
                <c:pt idx="0">
                  <c:v>42248</c:v>
                </c:pt>
                <c:pt idx="1">
                  <c:v>42249</c:v>
                </c:pt>
                <c:pt idx="2">
                  <c:v>42250</c:v>
                </c:pt>
                <c:pt idx="3">
                  <c:v>42251</c:v>
                </c:pt>
                <c:pt idx="4">
                  <c:v>42252</c:v>
                </c:pt>
                <c:pt idx="5">
                  <c:v>42253</c:v>
                </c:pt>
                <c:pt idx="6">
                  <c:v>42254</c:v>
                </c:pt>
                <c:pt idx="7">
                  <c:v>42255</c:v>
                </c:pt>
                <c:pt idx="8">
                  <c:v>42256</c:v>
                </c:pt>
                <c:pt idx="9">
                  <c:v>42257</c:v>
                </c:pt>
                <c:pt idx="10">
                  <c:v>42258</c:v>
                </c:pt>
                <c:pt idx="11">
                  <c:v>42259</c:v>
                </c:pt>
                <c:pt idx="12">
                  <c:v>42260</c:v>
                </c:pt>
                <c:pt idx="13">
                  <c:v>42261</c:v>
                </c:pt>
                <c:pt idx="14">
                  <c:v>42262</c:v>
                </c:pt>
                <c:pt idx="15">
                  <c:v>42263</c:v>
                </c:pt>
                <c:pt idx="16">
                  <c:v>42264</c:v>
                </c:pt>
                <c:pt idx="17">
                  <c:v>42265</c:v>
                </c:pt>
                <c:pt idx="18">
                  <c:v>42266</c:v>
                </c:pt>
                <c:pt idx="19">
                  <c:v>42267</c:v>
                </c:pt>
                <c:pt idx="20">
                  <c:v>42268</c:v>
                </c:pt>
                <c:pt idx="21">
                  <c:v>42269</c:v>
                </c:pt>
                <c:pt idx="22">
                  <c:v>42270</c:v>
                </c:pt>
                <c:pt idx="23">
                  <c:v>42271</c:v>
                </c:pt>
                <c:pt idx="24">
                  <c:v>42272</c:v>
                </c:pt>
                <c:pt idx="25">
                  <c:v>42273</c:v>
                </c:pt>
                <c:pt idx="26">
                  <c:v>42274</c:v>
                </c:pt>
                <c:pt idx="27">
                  <c:v>42275</c:v>
                </c:pt>
                <c:pt idx="28">
                  <c:v>42276</c:v>
                </c:pt>
                <c:pt idx="29">
                  <c:v>42277</c:v>
                </c:pt>
              </c:numCache>
            </c:numRef>
          </c:cat>
          <c:val>
            <c:numRef>
              <c:f>'MCV Sep'!$C$6:$C$36</c:f>
              <c:numCache>
                <c:formatCode>0.00</c:formatCode>
                <c:ptCount val="31"/>
                <c:pt idx="0">
                  <c:v>104.2</c:v>
                </c:pt>
                <c:pt idx="1">
                  <c:v>104.4</c:v>
                </c:pt>
                <c:pt idx="2">
                  <c:v>104.4</c:v>
                </c:pt>
                <c:pt idx="3">
                  <c:v>104.4</c:v>
                </c:pt>
                <c:pt idx="4">
                  <c:v>103.7</c:v>
                </c:pt>
                <c:pt idx="5">
                  <c:v>101.8</c:v>
                </c:pt>
                <c:pt idx="6">
                  <c:v>104.2</c:v>
                </c:pt>
                <c:pt idx="7">
                  <c:v>104.2</c:v>
                </c:pt>
                <c:pt idx="8">
                  <c:v>103.7</c:v>
                </c:pt>
                <c:pt idx="9">
                  <c:v>105.3</c:v>
                </c:pt>
                <c:pt idx="10">
                  <c:v>104.2</c:v>
                </c:pt>
                <c:pt idx="11">
                  <c:v>105</c:v>
                </c:pt>
                <c:pt idx="12">
                  <c:v>105.2</c:v>
                </c:pt>
                <c:pt idx="13">
                  <c:v>105.3</c:v>
                </c:pt>
                <c:pt idx="14">
                  <c:v>105.5</c:v>
                </c:pt>
                <c:pt idx="15">
                  <c:v>108</c:v>
                </c:pt>
                <c:pt idx="16">
                  <c:v>107.4</c:v>
                </c:pt>
                <c:pt idx="17">
                  <c:v>107</c:v>
                </c:pt>
                <c:pt idx="18">
                  <c:v>105.8</c:v>
                </c:pt>
                <c:pt idx="19">
                  <c:v>104.9</c:v>
                </c:pt>
                <c:pt idx="20">
                  <c:v>108.2</c:v>
                </c:pt>
                <c:pt idx="21">
                  <c:v>108.8</c:v>
                </c:pt>
                <c:pt idx="22">
                  <c:v>107.3</c:v>
                </c:pt>
                <c:pt idx="23">
                  <c:v>107</c:v>
                </c:pt>
                <c:pt idx="24">
                  <c:v>107</c:v>
                </c:pt>
                <c:pt idx="25">
                  <c:v>106</c:v>
                </c:pt>
                <c:pt idx="26">
                  <c:v>106.4</c:v>
                </c:pt>
                <c:pt idx="27">
                  <c:v>108.7</c:v>
                </c:pt>
                <c:pt idx="28">
                  <c:v>108.91079999999999</c:v>
                </c:pt>
                <c:pt idx="29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B7-4FA5-A25E-5B985C393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52540224"/>
        <c:axId val="-1652565792"/>
      </c:lineChart>
      <c:scatterChart>
        <c:scatterStyle val="lineMarker"/>
        <c:varyColors val="0"/>
        <c:ser>
          <c:idx val="1"/>
          <c:order val="1"/>
          <c:tx>
            <c:strRef>
              <c:f>'MCV Sep'!$M$37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'MCV Sep'!$L$38:$L$39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 Sep'!$M$38:$M$39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3B7-4FA5-A25E-5B985C393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52557088"/>
        <c:axId val="-1652565248"/>
      </c:scatterChart>
      <c:dateAx>
        <c:axId val="-1652540224"/>
        <c:scaling>
          <c:orientation val="minMax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52565792"/>
        <c:crossesAt val="-1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-1652565792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52540224"/>
        <c:crosses val="autoZero"/>
        <c:crossBetween val="between"/>
        <c:majorUnit val="5"/>
        <c:minorUnit val="0.1"/>
      </c:valAx>
      <c:valAx>
        <c:axId val="-1652557088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652565248"/>
        <c:crosses val="max"/>
        <c:crossBetween val="midCat"/>
      </c:valAx>
      <c:valAx>
        <c:axId val="-1652565248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52557088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'MCV Oct'!$B$5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'MCV Oct'!$A$6:$A$35</c:f>
              <c:numCache>
                <c:formatCode>m/d/yyyy</c:formatCode>
                <c:ptCount val="30"/>
                <c:pt idx="0">
                  <c:v>42278</c:v>
                </c:pt>
                <c:pt idx="1">
                  <c:v>42279</c:v>
                </c:pt>
                <c:pt idx="2">
                  <c:v>42280</c:v>
                </c:pt>
                <c:pt idx="3">
                  <c:v>42281</c:v>
                </c:pt>
                <c:pt idx="4">
                  <c:v>42282</c:v>
                </c:pt>
                <c:pt idx="5">
                  <c:v>42283</c:v>
                </c:pt>
                <c:pt idx="6">
                  <c:v>42284</c:v>
                </c:pt>
                <c:pt idx="7">
                  <c:v>42285</c:v>
                </c:pt>
                <c:pt idx="8">
                  <c:v>42286</c:v>
                </c:pt>
                <c:pt idx="9">
                  <c:v>42287</c:v>
                </c:pt>
                <c:pt idx="10">
                  <c:v>42288</c:v>
                </c:pt>
                <c:pt idx="11">
                  <c:v>42289</c:v>
                </c:pt>
                <c:pt idx="12">
                  <c:v>42290</c:v>
                </c:pt>
                <c:pt idx="13">
                  <c:v>42291</c:v>
                </c:pt>
                <c:pt idx="14">
                  <c:v>42292</c:v>
                </c:pt>
                <c:pt idx="15">
                  <c:v>42293</c:v>
                </c:pt>
                <c:pt idx="16">
                  <c:v>42294</c:v>
                </c:pt>
                <c:pt idx="17">
                  <c:v>42295</c:v>
                </c:pt>
                <c:pt idx="18">
                  <c:v>42296</c:v>
                </c:pt>
                <c:pt idx="19">
                  <c:v>42297</c:v>
                </c:pt>
                <c:pt idx="20">
                  <c:v>42298</c:v>
                </c:pt>
                <c:pt idx="21">
                  <c:v>42299</c:v>
                </c:pt>
                <c:pt idx="22">
                  <c:v>42300</c:v>
                </c:pt>
                <c:pt idx="23">
                  <c:v>42301</c:v>
                </c:pt>
                <c:pt idx="24">
                  <c:v>42302</c:v>
                </c:pt>
                <c:pt idx="25">
                  <c:v>42303</c:v>
                </c:pt>
                <c:pt idx="26">
                  <c:v>42304</c:v>
                </c:pt>
                <c:pt idx="27">
                  <c:v>42305</c:v>
                </c:pt>
                <c:pt idx="28">
                  <c:v>42306</c:v>
                </c:pt>
                <c:pt idx="29">
                  <c:v>42307</c:v>
                </c:pt>
              </c:numCache>
            </c:numRef>
          </c:cat>
          <c:val>
            <c:numRef>
              <c:f>'MCV Oct'!$B$6:$B$36</c:f>
              <c:numCache>
                <c:formatCode>0.00</c:formatCode>
                <c:ptCount val="31"/>
                <c:pt idx="0">
                  <c:v>94.9</c:v>
                </c:pt>
                <c:pt idx="1">
                  <c:v>94</c:v>
                </c:pt>
                <c:pt idx="2">
                  <c:v>95.1</c:v>
                </c:pt>
                <c:pt idx="3">
                  <c:v>94.9</c:v>
                </c:pt>
                <c:pt idx="4">
                  <c:v>94.6</c:v>
                </c:pt>
                <c:pt idx="5">
                  <c:v>95.2</c:v>
                </c:pt>
                <c:pt idx="6">
                  <c:v>94.8</c:v>
                </c:pt>
                <c:pt idx="7">
                  <c:v>95</c:v>
                </c:pt>
                <c:pt idx="8">
                  <c:v>95</c:v>
                </c:pt>
                <c:pt idx="9">
                  <c:v>95.2</c:v>
                </c:pt>
                <c:pt idx="10">
                  <c:v>94.6</c:v>
                </c:pt>
                <c:pt idx="11">
                  <c:v>95</c:v>
                </c:pt>
                <c:pt idx="12">
                  <c:v>95.2</c:v>
                </c:pt>
                <c:pt idx="13">
                  <c:v>94.7</c:v>
                </c:pt>
                <c:pt idx="14">
                  <c:v>94.7</c:v>
                </c:pt>
                <c:pt idx="15">
                  <c:v>94.7</c:v>
                </c:pt>
                <c:pt idx="16">
                  <c:v>95.7</c:v>
                </c:pt>
                <c:pt idx="17">
                  <c:v>95.3</c:v>
                </c:pt>
                <c:pt idx="18">
                  <c:v>95.3</c:v>
                </c:pt>
                <c:pt idx="19">
                  <c:v>95.1</c:v>
                </c:pt>
                <c:pt idx="20">
                  <c:v>95</c:v>
                </c:pt>
                <c:pt idx="21">
                  <c:v>95.8</c:v>
                </c:pt>
                <c:pt idx="22">
                  <c:v>95.8</c:v>
                </c:pt>
                <c:pt idx="23">
                  <c:v>95.8</c:v>
                </c:pt>
                <c:pt idx="24">
                  <c:v>94.7</c:v>
                </c:pt>
                <c:pt idx="25">
                  <c:v>94.2</c:v>
                </c:pt>
                <c:pt idx="26">
                  <c:v>96.1</c:v>
                </c:pt>
                <c:pt idx="27">
                  <c:v>95.6</c:v>
                </c:pt>
                <c:pt idx="28">
                  <c:v>95.6</c:v>
                </c:pt>
                <c:pt idx="29">
                  <c:v>95.6</c:v>
                </c:pt>
                <c:pt idx="30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D-4DB9-A7B8-E32598D7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59066368"/>
        <c:axId val="-1659072352"/>
      </c:lineChart>
      <c:scatterChart>
        <c:scatterStyle val="lineMarker"/>
        <c:varyColors val="0"/>
        <c:ser>
          <c:idx val="1"/>
          <c:order val="1"/>
          <c:tx>
            <c:strRef>
              <c:f>'MCV Oct'!$J$37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errBars>
            <c:errDir val="x"/>
            <c:errBarType val="both"/>
            <c:errValType val="stdErr"/>
            <c:noEndCap val="0"/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errBars>
          <c:errBars>
            <c:errDir val="y"/>
            <c:errBarType val="both"/>
            <c:errValType val="stdErr"/>
            <c:noEndCap val="0"/>
          </c:errBars>
          <c:xVal>
            <c:numRef>
              <c:f>'MCV Oct'!$I$38:$I$39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'MCV Oct'!$J$38:$J$39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3D-4DB9-A7B8-E32598D7E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667344"/>
        <c:axId val="-21669520"/>
      </c:scatterChart>
      <c:dateAx>
        <c:axId val="-1659066368"/>
        <c:scaling>
          <c:orientation val="minMax"/>
          <c:min val="42278"/>
        </c:scaling>
        <c:delete val="0"/>
        <c:axPos val="b"/>
        <c:numFmt formatCode="dd\/mm\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-165907235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659072352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59066368"/>
        <c:crosses val="autoZero"/>
        <c:crossBetween val="between"/>
        <c:majorUnit val="5"/>
        <c:minorUnit val="0.1"/>
      </c:valAx>
      <c:valAx>
        <c:axId val="-21669520"/>
        <c:scaling>
          <c:orientation val="minMax"/>
          <c:max val="11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crossAx val="-21667344"/>
        <c:crosses val="max"/>
        <c:crossBetween val="midCat"/>
      </c:valAx>
      <c:valAx>
        <c:axId val="-21667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1669520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58624923265801E-2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'MCV Oct'!$C$5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056-4ADD-AA3D-99EAC201F0D5}"/>
              </c:ext>
            </c:extLst>
          </c:dPt>
          <c:cat>
            <c:numRef>
              <c:f>'MCV Oct'!$A$6:$A$35</c:f>
              <c:numCache>
                <c:formatCode>m/d/yyyy</c:formatCode>
                <c:ptCount val="30"/>
                <c:pt idx="0">
                  <c:v>42278</c:v>
                </c:pt>
                <c:pt idx="1">
                  <c:v>42279</c:v>
                </c:pt>
                <c:pt idx="2">
                  <c:v>42280</c:v>
                </c:pt>
                <c:pt idx="3">
                  <c:v>42281</c:v>
                </c:pt>
                <c:pt idx="4">
                  <c:v>42282</c:v>
                </c:pt>
                <c:pt idx="5">
                  <c:v>42283</c:v>
                </c:pt>
                <c:pt idx="6">
                  <c:v>42284</c:v>
                </c:pt>
                <c:pt idx="7">
                  <c:v>42285</c:v>
                </c:pt>
                <c:pt idx="8">
                  <c:v>42286</c:v>
                </c:pt>
                <c:pt idx="9">
                  <c:v>42287</c:v>
                </c:pt>
                <c:pt idx="10">
                  <c:v>42288</c:v>
                </c:pt>
                <c:pt idx="11">
                  <c:v>42289</c:v>
                </c:pt>
                <c:pt idx="12">
                  <c:v>42290</c:v>
                </c:pt>
                <c:pt idx="13">
                  <c:v>42291</c:v>
                </c:pt>
                <c:pt idx="14">
                  <c:v>42292</c:v>
                </c:pt>
                <c:pt idx="15">
                  <c:v>42293</c:v>
                </c:pt>
                <c:pt idx="16">
                  <c:v>42294</c:v>
                </c:pt>
                <c:pt idx="17">
                  <c:v>42295</c:v>
                </c:pt>
                <c:pt idx="18">
                  <c:v>42296</c:v>
                </c:pt>
                <c:pt idx="19">
                  <c:v>42297</c:v>
                </c:pt>
                <c:pt idx="20">
                  <c:v>42298</c:v>
                </c:pt>
                <c:pt idx="21">
                  <c:v>42299</c:v>
                </c:pt>
                <c:pt idx="22">
                  <c:v>42300</c:v>
                </c:pt>
                <c:pt idx="23">
                  <c:v>42301</c:v>
                </c:pt>
                <c:pt idx="24">
                  <c:v>42302</c:v>
                </c:pt>
                <c:pt idx="25">
                  <c:v>42303</c:v>
                </c:pt>
                <c:pt idx="26">
                  <c:v>42304</c:v>
                </c:pt>
                <c:pt idx="27">
                  <c:v>42305</c:v>
                </c:pt>
                <c:pt idx="28">
                  <c:v>42306</c:v>
                </c:pt>
                <c:pt idx="29">
                  <c:v>42307</c:v>
                </c:pt>
              </c:numCache>
            </c:numRef>
          </c:cat>
          <c:val>
            <c:numRef>
              <c:f>'MCV Oct'!$C$6:$C$36</c:f>
              <c:numCache>
                <c:formatCode>0.00</c:formatCode>
                <c:ptCount val="31"/>
                <c:pt idx="0">
                  <c:v>108.6</c:v>
                </c:pt>
                <c:pt idx="1">
                  <c:v>108</c:v>
                </c:pt>
                <c:pt idx="2">
                  <c:v>109.2</c:v>
                </c:pt>
                <c:pt idx="3">
                  <c:v>108.2</c:v>
                </c:pt>
                <c:pt idx="4">
                  <c:v>106.5</c:v>
                </c:pt>
                <c:pt idx="5">
                  <c:v>109</c:v>
                </c:pt>
                <c:pt idx="6">
                  <c:v>106.9</c:v>
                </c:pt>
                <c:pt idx="7">
                  <c:v>108</c:v>
                </c:pt>
                <c:pt idx="8">
                  <c:v>108</c:v>
                </c:pt>
                <c:pt idx="9">
                  <c:v>108.3</c:v>
                </c:pt>
                <c:pt idx="10">
                  <c:v>108.9</c:v>
                </c:pt>
                <c:pt idx="11">
                  <c:v>109.1</c:v>
                </c:pt>
                <c:pt idx="12">
                  <c:v>108.5</c:v>
                </c:pt>
                <c:pt idx="13">
                  <c:v>107.7</c:v>
                </c:pt>
                <c:pt idx="14">
                  <c:v>105.5</c:v>
                </c:pt>
                <c:pt idx="15">
                  <c:v>105.5</c:v>
                </c:pt>
                <c:pt idx="16">
                  <c:v>108.6</c:v>
                </c:pt>
                <c:pt idx="17">
                  <c:v>108</c:v>
                </c:pt>
                <c:pt idx="18">
                  <c:v>108</c:v>
                </c:pt>
                <c:pt idx="19">
                  <c:v>108.7</c:v>
                </c:pt>
                <c:pt idx="20">
                  <c:v>108.7</c:v>
                </c:pt>
                <c:pt idx="21">
                  <c:v>109</c:v>
                </c:pt>
                <c:pt idx="22">
                  <c:v>109</c:v>
                </c:pt>
                <c:pt idx="23">
                  <c:v>108.9</c:v>
                </c:pt>
                <c:pt idx="24">
                  <c:v>108.6</c:v>
                </c:pt>
                <c:pt idx="25">
                  <c:v>107.5</c:v>
                </c:pt>
                <c:pt idx="26">
                  <c:v>108.9</c:v>
                </c:pt>
                <c:pt idx="27">
                  <c:v>109.3</c:v>
                </c:pt>
                <c:pt idx="28">
                  <c:v>109.4</c:v>
                </c:pt>
                <c:pt idx="29">
                  <c:v>109.4</c:v>
                </c:pt>
                <c:pt idx="30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6-4ADD-AA3D-99EAC201F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04832"/>
        <c:axId val="-1546784160"/>
      </c:lineChart>
      <c:scatterChart>
        <c:scatterStyle val="lineMarker"/>
        <c:varyColors val="0"/>
        <c:ser>
          <c:idx val="1"/>
          <c:order val="1"/>
          <c:tx>
            <c:strRef>
              <c:f>'MCV Oct'!$M$37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'MCV Oct'!$L$38:$L$39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 Oct'!$M$38:$M$39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56-4ADD-AA3D-99EAC201F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793408"/>
        <c:axId val="-1546798848"/>
      </c:scatterChart>
      <c:dateAx>
        <c:axId val="-1546804832"/>
        <c:scaling>
          <c:orientation val="minMax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784160"/>
        <c:crossesAt val="-1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-1546784160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04832"/>
        <c:crosses val="autoZero"/>
        <c:crossBetween val="between"/>
        <c:majorUnit val="5"/>
        <c:minorUnit val="0.1"/>
      </c:valAx>
      <c:valAx>
        <c:axId val="-1546793408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46798848"/>
        <c:crosses val="max"/>
        <c:crossBetween val="midCat"/>
      </c:valAx>
      <c:valAx>
        <c:axId val="-1546798848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793408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'MCV Nov(15)'!$B$5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'MCV Nov(15)'!$A$6:$A$35</c:f>
              <c:numCache>
                <c:formatCode>m/d/yyyy</c:formatCode>
                <c:ptCount val="30"/>
                <c:pt idx="0">
                  <c:v>42309</c:v>
                </c:pt>
                <c:pt idx="1">
                  <c:v>42310</c:v>
                </c:pt>
                <c:pt idx="2">
                  <c:v>42311</c:v>
                </c:pt>
                <c:pt idx="3">
                  <c:v>42312</c:v>
                </c:pt>
                <c:pt idx="4">
                  <c:v>42313</c:v>
                </c:pt>
                <c:pt idx="5">
                  <c:v>42314</c:v>
                </c:pt>
                <c:pt idx="6">
                  <c:v>42315</c:v>
                </c:pt>
                <c:pt idx="7">
                  <c:v>42316</c:v>
                </c:pt>
                <c:pt idx="8">
                  <c:v>42317</c:v>
                </c:pt>
                <c:pt idx="9">
                  <c:v>42318</c:v>
                </c:pt>
                <c:pt idx="10">
                  <c:v>42319</c:v>
                </c:pt>
                <c:pt idx="11">
                  <c:v>42320</c:v>
                </c:pt>
                <c:pt idx="12">
                  <c:v>42321</c:v>
                </c:pt>
                <c:pt idx="13">
                  <c:v>42322</c:v>
                </c:pt>
                <c:pt idx="14">
                  <c:v>42323</c:v>
                </c:pt>
                <c:pt idx="15">
                  <c:v>42324</c:v>
                </c:pt>
                <c:pt idx="16">
                  <c:v>42325</c:v>
                </c:pt>
                <c:pt idx="17">
                  <c:v>42326</c:v>
                </c:pt>
                <c:pt idx="18">
                  <c:v>42327</c:v>
                </c:pt>
                <c:pt idx="19">
                  <c:v>42328</c:v>
                </c:pt>
                <c:pt idx="20">
                  <c:v>42329</c:v>
                </c:pt>
                <c:pt idx="21">
                  <c:v>42330</c:v>
                </c:pt>
                <c:pt idx="22">
                  <c:v>42331</c:v>
                </c:pt>
                <c:pt idx="23">
                  <c:v>42332</c:v>
                </c:pt>
                <c:pt idx="24">
                  <c:v>42333</c:v>
                </c:pt>
                <c:pt idx="25">
                  <c:v>42334</c:v>
                </c:pt>
                <c:pt idx="26">
                  <c:v>42335</c:v>
                </c:pt>
                <c:pt idx="27">
                  <c:v>42336</c:v>
                </c:pt>
                <c:pt idx="28">
                  <c:v>42337</c:v>
                </c:pt>
                <c:pt idx="29">
                  <c:v>42338</c:v>
                </c:pt>
              </c:numCache>
            </c:numRef>
          </c:cat>
          <c:val>
            <c:numRef>
              <c:f>'MCV Nov(15)'!$B$6:$B$35</c:f>
              <c:numCache>
                <c:formatCode>0.00</c:formatCode>
                <c:ptCount val="30"/>
                <c:pt idx="0">
                  <c:v>95.3</c:v>
                </c:pt>
                <c:pt idx="1">
                  <c:v>95.3</c:v>
                </c:pt>
                <c:pt idx="2">
                  <c:v>95.4</c:v>
                </c:pt>
                <c:pt idx="3">
                  <c:v>94.8</c:v>
                </c:pt>
                <c:pt idx="4">
                  <c:v>94.8</c:v>
                </c:pt>
                <c:pt idx="5">
                  <c:v>94.8</c:v>
                </c:pt>
                <c:pt idx="6">
                  <c:v>96</c:v>
                </c:pt>
                <c:pt idx="7">
                  <c:v>96.4</c:v>
                </c:pt>
                <c:pt idx="8">
                  <c:v>92</c:v>
                </c:pt>
                <c:pt idx="9">
                  <c:v>92</c:v>
                </c:pt>
                <c:pt idx="10">
                  <c:v>96.3</c:v>
                </c:pt>
                <c:pt idx="11">
                  <c:v>92.6</c:v>
                </c:pt>
                <c:pt idx="12">
                  <c:v>96.3</c:v>
                </c:pt>
                <c:pt idx="13">
                  <c:v>95.5</c:v>
                </c:pt>
                <c:pt idx="14">
                  <c:v>95.5</c:v>
                </c:pt>
                <c:pt idx="15">
                  <c:v>96.4</c:v>
                </c:pt>
                <c:pt idx="16">
                  <c:v>96.1</c:v>
                </c:pt>
                <c:pt idx="17">
                  <c:v>96.1</c:v>
                </c:pt>
                <c:pt idx="18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5-48F2-B14D-FA6683FE7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798304"/>
        <c:axId val="-1546799392"/>
      </c:lineChart>
      <c:scatterChart>
        <c:scatterStyle val="lineMarker"/>
        <c:varyColors val="0"/>
        <c:ser>
          <c:idx val="1"/>
          <c:order val="1"/>
          <c:tx>
            <c:strRef>
              <c:f>'MCV Nov(15)'!$J$36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errBars>
            <c:errDir val="x"/>
            <c:errBarType val="both"/>
            <c:errValType val="stdErr"/>
            <c:noEndCap val="0"/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errBars>
          <c:errBars>
            <c:errDir val="y"/>
            <c:errBarType val="both"/>
            <c:errValType val="stdErr"/>
            <c:noEndCap val="0"/>
          </c:errBars>
          <c:xVal>
            <c:numRef>
              <c:f>'MCV Nov(15)'!$I$37:$I$38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'MCV Nov(15)'!$J$37:$J$38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C5-48F2-B14D-FA6683FE7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787968"/>
        <c:axId val="-1546792864"/>
      </c:scatterChart>
      <c:dateAx>
        <c:axId val="-1546798304"/>
        <c:scaling>
          <c:orientation val="minMax"/>
          <c:min val="42309"/>
        </c:scaling>
        <c:delete val="0"/>
        <c:axPos val="b"/>
        <c:numFmt formatCode="dd\/mm\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-154679939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799392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798304"/>
        <c:crosses val="autoZero"/>
        <c:crossBetween val="between"/>
        <c:majorUnit val="5"/>
        <c:minorUnit val="0.1"/>
      </c:valAx>
      <c:valAx>
        <c:axId val="-1546792864"/>
        <c:scaling>
          <c:orientation val="minMax"/>
          <c:max val="11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crossAx val="-1546787968"/>
        <c:crosses val="max"/>
        <c:crossBetween val="midCat"/>
      </c:valAx>
      <c:valAx>
        <c:axId val="-1546787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46792864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58624923265801E-2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'MCV Nov(15)'!$C$5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4B6-49EE-BE68-84CBABF07438}"/>
              </c:ext>
            </c:extLst>
          </c:dPt>
          <c:cat>
            <c:numRef>
              <c:f>'MCV Nov(15)'!$A$6:$A$35</c:f>
              <c:numCache>
                <c:formatCode>m/d/yyyy</c:formatCode>
                <c:ptCount val="30"/>
                <c:pt idx="0">
                  <c:v>42309</c:v>
                </c:pt>
                <c:pt idx="1">
                  <c:v>42310</c:v>
                </c:pt>
                <c:pt idx="2">
                  <c:v>42311</c:v>
                </c:pt>
                <c:pt idx="3">
                  <c:v>42312</c:v>
                </c:pt>
                <c:pt idx="4">
                  <c:v>42313</c:v>
                </c:pt>
                <c:pt idx="5">
                  <c:v>42314</c:v>
                </c:pt>
                <c:pt idx="6">
                  <c:v>42315</c:v>
                </c:pt>
                <c:pt idx="7">
                  <c:v>42316</c:v>
                </c:pt>
                <c:pt idx="8">
                  <c:v>42317</c:v>
                </c:pt>
                <c:pt idx="9">
                  <c:v>42318</c:v>
                </c:pt>
                <c:pt idx="10">
                  <c:v>42319</c:v>
                </c:pt>
                <c:pt idx="11">
                  <c:v>42320</c:v>
                </c:pt>
                <c:pt idx="12">
                  <c:v>42321</c:v>
                </c:pt>
                <c:pt idx="13">
                  <c:v>42322</c:v>
                </c:pt>
                <c:pt idx="14">
                  <c:v>42323</c:v>
                </c:pt>
                <c:pt idx="15">
                  <c:v>42324</c:v>
                </c:pt>
                <c:pt idx="16">
                  <c:v>42325</c:v>
                </c:pt>
                <c:pt idx="17">
                  <c:v>42326</c:v>
                </c:pt>
                <c:pt idx="18">
                  <c:v>42327</c:v>
                </c:pt>
                <c:pt idx="19">
                  <c:v>42328</c:v>
                </c:pt>
                <c:pt idx="20">
                  <c:v>42329</c:v>
                </c:pt>
                <c:pt idx="21">
                  <c:v>42330</c:v>
                </c:pt>
                <c:pt idx="22">
                  <c:v>42331</c:v>
                </c:pt>
                <c:pt idx="23">
                  <c:v>42332</c:v>
                </c:pt>
                <c:pt idx="24">
                  <c:v>42333</c:v>
                </c:pt>
                <c:pt idx="25">
                  <c:v>42334</c:v>
                </c:pt>
                <c:pt idx="26">
                  <c:v>42335</c:v>
                </c:pt>
                <c:pt idx="27">
                  <c:v>42336</c:v>
                </c:pt>
                <c:pt idx="28">
                  <c:v>42337</c:v>
                </c:pt>
                <c:pt idx="29">
                  <c:v>42338</c:v>
                </c:pt>
              </c:numCache>
            </c:numRef>
          </c:cat>
          <c:val>
            <c:numRef>
              <c:f>'MCV Nov(15)'!$C$6:$C$35</c:f>
              <c:numCache>
                <c:formatCode>0.00</c:formatCode>
                <c:ptCount val="30"/>
                <c:pt idx="0">
                  <c:v>109.5</c:v>
                </c:pt>
                <c:pt idx="1">
                  <c:v>109.5</c:v>
                </c:pt>
                <c:pt idx="2">
                  <c:v>109.1</c:v>
                </c:pt>
                <c:pt idx="3">
                  <c:v>109.5</c:v>
                </c:pt>
                <c:pt idx="4">
                  <c:v>109.5</c:v>
                </c:pt>
                <c:pt idx="5">
                  <c:v>109.5</c:v>
                </c:pt>
                <c:pt idx="6">
                  <c:v>105.4</c:v>
                </c:pt>
                <c:pt idx="7">
                  <c:v>106.4</c:v>
                </c:pt>
                <c:pt idx="8">
                  <c:v>109.5</c:v>
                </c:pt>
                <c:pt idx="9">
                  <c:v>109.5</c:v>
                </c:pt>
                <c:pt idx="10">
                  <c:v>107.4</c:v>
                </c:pt>
                <c:pt idx="11">
                  <c:v>109.7</c:v>
                </c:pt>
                <c:pt idx="12">
                  <c:v>107.4</c:v>
                </c:pt>
                <c:pt idx="13">
                  <c:v>109.7</c:v>
                </c:pt>
                <c:pt idx="14">
                  <c:v>109.7</c:v>
                </c:pt>
                <c:pt idx="15">
                  <c:v>109.9</c:v>
                </c:pt>
                <c:pt idx="16">
                  <c:v>108.4</c:v>
                </c:pt>
                <c:pt idx="17">
                  <c:v>109.5</c:v>
                </c:pt>
                <c:pt idx="18">
                  <c:v>109.8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B6-49EE-BE68-84CBABF07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778176"/>
        <c:axId val="-1546795584"/>
      </c:lineChart>
      <c:scatterChart>
        <c:scatterStyle val="lineMarker"/>
        <c:varyColors val="0"/>
        <c:ser>
          <c:idx val="1"/>
          <c:order val="1"/>
          <c:tx>
            <c:strRef>
              <c:f>'MCV Nov(15)'!$M$36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'MCV Nov(15)'!$L$37:$L$38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 Nov(15)'!$M$37:$M$38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4B6-49EE-BE68-84CBABF07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779264"/>
        <c:axId val="-1546787424"/>
      </c:scatterChart>
      <c:dateAx>
        <c:axId val="-1546778176"/>
        <c:scaling>
          <c:orientation val="minMax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795584"/>
        <c:crossesAt val="-1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-1546795584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778176"/>
        <c:crosses val="autoZero"/>
        <c:crossBetween val="between"/>
        <c:majorUnit val="5"/>
        <c:minorUnit val="0.1"/>
      </c:valAx>
      <c:valAx>
        <c:axId val="-1546779264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46787424"/>
        <c:crosses val="max"/>
        <c:crossBetween val="midCat"/>
      </c:valAx>
      <c:valAx>
        <c:axId val="-1546787424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779264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'MCVDec(15)'!$B$5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'MCVDec(15)'!$A$6:$A$35</c:f>
              <c:numCache>
                <c:formatCode>m/d/yyyy</c:formatCode>
                <c:ptCount val="30"/>
                <c:pt idx="0">
                  <c:v>42339</c:v>
                </c:pt>
                <c:pt idx="1">
                  <c:v>42340</c:v>
                </c:pt>
                <c:pt idx="2">
                  <c:v>42341</c:v>
                </c:pt>
                <c:pt idx="3">
                  <c:v>42342</c:v>
                </c:pt>
                <c:pt idx="4">
                  <c:v>42343</c:v>
                </c:pt>
                <c:pt idx="5">
                  <c:v>42344</c:v>
                </c:pt>
                <c:pt idx="6">
                  <c:v>42345</c:v>
                </c:pt>
                <c:pt idx="7">
                  <c:v>42346</c:v>
                </c:pt>
                <c:pt idx="8">
                  <c:v>42347</c:v>
                </c:pt>
                <c:pt idx="9">
                  <c:v>42348</c:v>
                </c:pt>
                <c:pt idx="10">
                  <c:v>42349</c:v>
                </c:pt>
                <c:pt idx="11">
                  <c:v>42350</c:v>
                </c:pt>
                <c:pt idx="12">
                  <c:v>42351</c:v>
                </c:pt>
                <c:pt idx="13">
                  <c:v>42352</c:v>
                </c:pt>
                <c:pt idx="14">
                  <c:v>42353</c:v>
                </c:pt>
                <c:pt idx="15">
                  <c:v>42354</c:v>
                </c:pt>
                <c:pt idx="16">
                  <c:v>42355</c:v>
                </c:pt>
                <c:pt idx="17">
                  <c:v>42356</c:v>
                </c:pt>
                <c:pt idx="18">
                  <c:v>42357</c:v>
                </c:pt>
                <c:pt idx="19">
                  <c:v>42358</c:v>
                </c:pt>
                <c:pt idx="20">
                  <c:v>42359</c:v>
                </c:pt>
                <c:pt idx="21">
                  <c:v>42360</c:v>
                </c:pt>
                <c:pt idx="22">
                  <c:v>42361</c:v>
                </c:pt>
                <c:pt idx="23">
                  <c:v>42362</c:v>
                </c:pt>
                <c:pt idx="24">
                  <c:v>42363</c:v>
                </c:pt>
                <c:pt idx="25">
                  <c:v>42364</c:v>
                </c:pt>
                <c:pt idx="26">
                  <c:v>42365</c:v>
                </c:pt>
                <c:pt idx="27">
                  <c:v>42366</c:v>
                </c:pt>
                <c:pt idx="28">
                  <c:v>42367</c:v>
                </c:pt>
                <c:pt idx="29">
                  <c:v>42368</c:v>
                </c:pt>
              </c:numCache>
            </c:numRef>
          </c:cat>
          <c:val>
            <c:numRef>
              <c:f>'MCVDec(15)'!$B$6:$B$35</c:f>
              <c:numCache>
                <c:formatCode>0.00</c:formatCode>
                <c:ptCount val="30"/>
                <c:pt idx="0">
                  <c:v>91.5</c:v>
                </c:pt>
                <c:pt idx="1">
                  <c:v>91.7</c:v>
                </c:pt>
                <c:pt idx="2">
                  <c:v>91.7</c:v>
                </c:pt>
                <c:pt idx="3">
                  <c:v>91.7</c:v>
                </c:pt>
                <c:pt idx="4">
                  <c:v>92.3</c:v>
                </c:pt>
                <c:pt idx="5">
                  <c:v>92.2</c:v>
                </c:pt>
                <c:pt idx="6">
                  <c:v>92.2</c:v>
                </c:pt>
                <c:pt idx="7">
                  <c:v>92</c:v>
                </c:pt>
                <c:pt idx="8">
                  <c:v>92.3</c:v>
                </c:pt>
                <c:pt idx="9">
                  <c:v>92</c:v>
                </c:pt>
                <c:pt idx="10">
                  <c:v>92</c:v>
                </c:pt>
                <c:pt idx="11">
                  <c:v>92.3</c:v>
                </c:pt>
                <c:pt idx="12">
                  <c:v>91.8</c:v>
                </c:pt>
                <c:pt idx="13">
                  <c:v>91.8</c:v>
                </c:pt>
                <c:pt idx="14">
                  <c:v>91.8</c:v>
                </c:pt>
                <c:pt idx="15">
                  <c:v>92.1</c:v>
                </c:pt>
                <c:pt idx="16">
                  <c:v>92.6</c:v>
                </c:pt>
                <c:pt idx="17">
                  <c:v>92.6</c:v>
                </c:pt>
                <c:pt idx="18">
                  <c:v>92.3</c:v>
                </c:pt>
                <c:pt idx="19">
                  <c:v>92.7</c:v>
                </c:pt>
                <c:pt idx="20">
                  <c:v>92.7</c:v>
                </c:pt>
                <c:pt idx="21">
                  <c:v>92.2</c:v>
                </c:pt>
                <c:pt idx="22">
                  <c:v>92.6</c:v>
                </c:pt>
                <c:pt idx="23">
                  <c:v>92.6</c:v>
                </c:pt>
                <c:pt idx="24">
                  <c:v>92.6</c:v>
                </c:pt>
                <c:pt idx="25">
                  <c:v>92.4</c:v>
                </c:pt>
                <c:pt idx="26">
                  <c:v>92</c:v>
                </c:pt>
                <c:pt idx="27">
                  <c:v>92.3</c:v>
                </c:pt>
                <c:pt idx="28">
                  <c:v>92.1</c:v>
                </c:pt>
                <c:pt idx="29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2-4841-AE76-C08F804FE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778720"/>
        <c:axId val="-1546777632"/>
      </c:lineChart>
      <c:scatterChart>
        <c:scatterStyle val="lineMarker"/>
        <c:varyColors val="0"/>
        <c:ser>
          <c:idx val="1"/>
          <c:order val="1"/>
          <c:tx>
            <c:strRef>
              <c:f>'MCVDec(15)'!$J$37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errBars>
            <c:errDir val="x"/>
            <c:errBarType val="both"/>
            <c:errValType val="stdErr"/>
            <c:noEndCap val="0"/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errBars>
          <c:errBars>
            <c:errDir val="y"/>
            <c:errBarType val="both"/>
            <c:errValType val="stdErr"/>
            <c:noEndCap val="0"/>
          </c:errBars>
          <c:xVal>
            <c:numRef>
              <c:f>'MCVDec(15)'!$I$38:$I$39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'MCVDec(15)'!$J$38:$J$39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12-4841-AE76-C08F804FE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785792"/>
        <c:axId val="-1546783616"/>
      </c:scatterChart>
      <c:dateAx>
        <c:axId val="-1546778720"/>
        <c:scaling>
          <c:orientation val="minMax"/>
          <c:max val="42369"/>
          <c:min val="42339"/>
        </c:scaling>
        <c:delete val="0"/>
        <c:axPos val="b"/>
        <c:numFmt formatCode="dd\/mm\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-154677763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777632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778720"/>
        <c:crosses val="autoZero"/>
        <c:crossBetween val="between"/>
        <c:majorUnit val="5"/>
        <c:minorUnit val="0.1"/>
      </c:valAx>
      <c:valAx>
        <c:axId val="-1546783616"/>
        <c:scaling>
          <c:orientation val="minMax"/>
          <c:max val="11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crossAx val="-1546785792"/>
        <c:crosses val="max"/>
        <c:crossBetween val="midCat"/>
      </c:valAx>
      <c:valAx>
        <c:axId val="-154678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4678361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58624923265801E-2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'MCVDec(15)'!$C$5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4BA-4B34-A73D-3C723DE9D7EB}"/>
              </c:ext>
            </c:extLst>
          </c:dPt>
          <c:cat>
            <c:numRef>
              <c:f>'MCVDec(15)'!$A$6:$A$36</c:f>
              <c:numCache>
                <c:formatCode>m/d/yyyy</c:formatCode>
                <c:ptCount val="31"/>
                <c:pt idx="0">
                  <c:v>42339</c:v>
                </c:pt>
                <c:pt idx="1">
                  <c:v>42340</c:v>
                </c:pt>
                <c:pt idx="2">
                  <c:v>42341</c:v>
                </c:pt>
                <c:pt idx="3">
                  <c:v>42342</c:v>
                </c:pt>
                <c:pt idx="4">
                  <c:v>42343</c:v>
                </c:pt>
                <c:pt idx="5">
                  <c:v>42344</c:v>
                </c:pt>
                <c:pt idx="6">
                  <c:v>42345</c:v>
                </c:pt>
                <c:pt idx="7">
                  <c:v>42346</c:v>
                </c:pt>
                <c:pt idx="8">
                  <c:v>42347</c:v>
                </c:pt>
                <c:pt idx="9">
                  <c:v>42348</c:v>
                </c:pt>
                <c:pt idx="10">
                  <c:v>42349</c:v>
                </c:pt>
                <c:pt idx="11">
                  <c:v>42350</c:v>
                </c:pt>
                <c:pt idx="12">
                  <c:v>42351</c:v>
                </c:pt>
                <c:pt idx="13">
                  <c:v>42352</c:v>
                </c:pt>
                <c:pt idx="14">
                  <c:v>42353</c:v>
                </c:pt>
                <c:pt idx="15">
                  <c:v>42354</c:v>
                </c:pt>
                <c:pt idx="16">
                  <c:v>42355</c:v>
                </c:pt>
                <c:pt idx="17">
                  <c:v>42356</c:v>
                </c:pt>
                <c:pt idx="18">
                  <c:v>42357</c:v>
                </c:pt>
                <c:pt idx="19">
                  <c:v>42358</c:v>
                </c:pt>
                <c:pt idx="20">
                  <c:v>42359</c:v>
                </c:pt>
                <c:pt idx="21">
                  <c:v>42360</c:v>
                </c:pt>
                <c:pt idx="22">
                  <c:v>42361</c:v>
                </c:pt>
                <c:pt idx="23">
                  <c:v>42362</c:v>
                </c:pt>
                <c:pt idx="24">
                  <c:v>42363</c:v>
                </c:pt>
                <c:pt idx="25">
                  <c:v>42364</c:v>
                </c:pt>
                <c:pt idx="26">
                  <c:v>42365</c:v>
                </c:pt>
                <c:pt idx="27">
                  <c:v>42366</c:v>
                </c:pt>
                <c:pt idx="28">
                  <c:v>42367</c:v>
                </c:pt>
                <c:pt idx="29">
                  <c:v>42368</c:v>
                </c:pt>
                <c:pt idx="30">
                  <c:v>42369</c:v>
                </c:pt>
              </c:numCache>
            </c:numRef>
          </c:cat>
          <c:val>
            <c:numRef>
              <c:f>'MCVDec(15)'!$C$6:$C$35</c:f>
              <c:numCache>
                <c:formatCode>0.00</c:formatCode>
                <c:ptCount val="30"/>
                <c:pt idx="0">
                  <c:v>101.2</c:v>
                </c:pt>
                <c:pt idx="1">
                  <c:v>100.5</c:v>
                </c:pt>
                <c:pt idx="2">
                  <c:v>100.3</c:v>
                </c:pt>
                <c:pt idx="3">
                  <c:v>100.3</c:v>
                </c:pt>
                <c:pt idx="4">
                  <c:v>101</c:v>
                </c:pt>
                <c:pt idx="5">
                  <c:v>101.2</c:v>
                </c:pt>
                <c:pt idx="6">
                  <c:v>101.2</c:v>
                </c:pt>
                <c:pt idx="7">
                  <c:v>101</c:v>
                </c:pt>
                <c:pt idx="8">
                  <c:v>100.8</c:v>
                </c:pt>
                <c:pt idx="9">
                  <c:v>100.5</c:v>
                </c:pt>
                <c:pt idx="10">
                  <c:v>100</c:v>
                </c:pt>
                <c:pt idx="11">
                  <c:v>101.1</c:v>
                </c:pt>
                <c:pt idx="12">
                  <c:v>100.8</c:v>
                </c:pt>
                <c:pt idx="13">
                  <c:v>100.8</c:v>
                </c:pt>
                <c:pt idx="14">
                  <c:v>100.8</c:v>
                </c:pt>
                <c:pt idx="15">
                  <c:v>100.7</c:v>
                </c:pt>
                <c:pt idx="16">
                  <c:v>100.6</c:v>
                </c:pt>
                <c:pt idx="17">
                  <c:v>100.6</c:v>
                </c:pt>
                <c:pt idx="18">
                  <c:v>101.4</c:v>
                </c:pt>
                <c:pt idx="19">
                  <c:v>101.3</c:v>
                </c:pt>
                <c:pt idx="20">
                  <c:v>101.3</c:v>
                </c:pt>
                <c:pt idx="21">
                  <c:v>101.2</c:v>
                </c:pt>
                <c:pt idx="22">
                  <c:v>101.4</c:v>
                </c:pt>
                <c:pt idx="23">
                  <c:v>101.4</c:v>
                </c:pt>
                <c:pt idx="24">
                  <c:v>101.4</c:v>
                </c:pt>
                <c:pt idx="25">
                  <c:v>101.8</c:v>
                </c:pt>
                <c:pt idx="26">
                  <c:v>101.2</c:v>
                </c:pt>
                <c:pt idx="27">
                  <c:v>101.3</c:v>
                </c:pt>
                <c:pt idx="28">
                  <c:v>101.2</c:v>
                </c:pt>
                <c:pt idx="29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BA-4B34-A73D-3C723DE9D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06464"/>
        <c:axId val="-1546796128"/>
      </c:lineChart>
      <c:scatterChart>
        <c:scatterStyle val="lineMarker"/>
        <c:varyColors val="0"/>
        <c:ser>
          <c:idx val="1"/>
          <c:order val="1"/>
          <c:tx>
            <c:strRef>
              <c:f>'MCVDec(15)'!$M$37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'MCVDec(15)'!$L$38:$L$39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'MCVDec(15)'!$M$38:$M$39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BA-4B34-A73D-3C723DE9D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781440"/>
        <c:axId val="-1546807008"/>
      </c:scatterChart>
      <c:dateAx>
        <c:axId val="-1546806464"/>
        <c:scaling>
          <c:orientation val="minMax"/>
          <c:max val="42369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796128"/>
        <c:crossesAt val="-1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-1546796128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06464"/>
        <c:crosses val="autoZero"/>
        <c:crossBetween val="between"/>
        <c:majorUnit val="5"/>
        <c:minorUnit val="0.1"/>
      </c:valAx>
      <c:valAx>
        <c:axId val="-1546781440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46807008"/>
        <c:crosses val="max"/>
        <c:crossBetween val="midCat"/>
      </c:valAx>
      <c:valAx>
        <c:axId val="-1546807008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781440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'MCVJan(16)'!$B$5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'MCVJan(16)'!$A$6:$A$35</c:f>
              <c:numCache>
                <c:formatCode>m/d/yyyy</c:formatCode>
                <c:ptCount val="30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</c:numCache>
            </c:numRef>
          </c:cat>
          <c:val>
            <c:numRef>
              <c:f>'MCVJan(16)'!$B$6:$B$35</c:f>
              <c:numCache>
                <c:formatCode>0.00</c:formatCode>
                <c:ptCount val="30"/>
                <c:pt idx="0">
                  <c:v>89.4</c:v>
                </c:pt>
                <c:pt idx="1">
                  <c:v>89.5</c:v>
                </c:pt>
                <c:pt idx="2">
                  <c:v>89.8</c:v>
                </c:pt>
                <c:pt idx="3">
                  <c:v>89.9</c:v>
                </c:pt>
                <c:pt idx="4">
                  <c:v>90.3</c:v>
                </c:pt>
                <c:pt idx="5">
                  <c:v>90.1</c:v>
                </c:pt>
                <c:pt idx="6">
                  <c:v>89.6</c:v>
                </c:pt>
                <c:pt idx="7">
                  <c:v>89.5</c:v>
                </c:pt>
                <c:pt idx="8">
                  <c:v>89.9</c:v>
                </c:pt>
                <c:pt idx="9">
                  <c:v>89.7</c:v>
                </c:pt>
                <c:pt idx="10">
                  <c:v>90.1</c:v>
                </c:pt>
                <c:pt idx="11">
                  <c:v>90</c:v>
                </c:pt>
                <c:pt idx="12">
                  <c:v>90.6</c:v>
                </c:pt>
                <c:pt idx="13">
                  <c:v>90.5</c:v>
                </c:pt>
                <c:pt idx="14">
                  <c:v>90.4</c:v>
                </c:pt>
                <c:pt idx="15">
                  <c:v>89</c:v>
                </c:pt>
                <c:pt idx="16">
                  <c:v>90.3</c:v>
                </c:pt>
                <c:pt idx="17">
                  <c:v>90.5</c:v>
                </c:pt>
                <c:pt idx="18">
                  <c:v>90.7</c:v>
                </c:pt>
                <c:pt idx="19">
                  <c:v>90.6</c:v>
                </c:pt>
                <c:pt idx="20">
                  <c:v>90.5</c:v>
                </c:pt>
                <c:pt idx="21">
                  <c:v>90.7</c:v>
                </c:pt>
                <c:pt idx="22">
                  <c:v>90.7</c:v>
                </c:pt>
                <c:pt idx="23">
                  <c:v>90.6</c:v>
                </c:pt>
                <c:pt idx="24">
                  <c:v>90.5</c:v>
                </c:pt>
                <c:pt idx="25">
                  <c:v>90.5</c:v>
                </c:pt>
                <c:pt idx="26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F-4727-AEF3-32ABBF4F4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03744"/>
        <c:axId val="-1546780352"/>
      </c:lineChart>
      <c:scatterChart>
        <c:scatterStyle val="lineMarker"/>
        <c:varyColors val="0"/>
        <c:ser>
          <c:idx val="1"/>
          <c:order val="1"/>
          <c:tx>
            <c:strRef>
              <c:f>'MCVJan(16)'!$J$37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errBars>
            <c:errDir val="x"/>
            <c:errBarType val="both"/>
            <c:errValType val="stdErr"/>
            <c:noEndCap val="0"/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errBars>
          <c:errBars>
            <c:errDir val="y"/>
            <c:errBarType val="both"/>
            <c:errValType val="stdErr"/>
            <c:noEndCap val="0"/>
          </c:errBars>
          <c:xVal>
            <c:numRef>
              <c:f>'MCVJan(16)'!$I$38:$I$39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'MCVJan(16)'!$J$38:$J$39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9F-4727-AEF3-32ABBF4F4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03200"/>
        <c:axId val="-1546780896"/>
      </c:scatterChart>
      <c:dateAx>
        <c:axId val="-1546803744"/>
        <c:scaling>
          <c:orientation val="minMax"/>
          <c:min val="42370"/>
        </c:scaling>
        <c:delete val="0"/>
        <c:axPos val="b"/>
        <c:numFmt formatCode="dd\/mm\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-154678035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780352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03744"/>
        <c:crosses val="autoZero"/>
        <c:crossBetween val="between"/>
        <c:majorUnit val="5"/>
        <c:minorUnit val="0.1"/>
      </c:valAx>
      <c:valAx>
        <c:axId val="-1546780896"/>
        <c:scaling>
          <c:orientation val="minMax"/>
          <c:max val="11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crossAx val="-1546803200"/>
        <c:crosses val="max"/>
        <c:crossBetween val="midCat"/>
      </c:valAx>
      <c:valAx>
        <c:axId val="-1546803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4678089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58624923265801E-2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'MCVJan(16)'!$C$5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B38-429F-A536-9F1C5CC1D498}"/>
              </c:ext>
            </c:extLst>
          </c:dPt>
          <c:cat>
            <c:numRef>
              <c:f>'MCVJan(16)'!$A$6:$A$36</c:f>
              <c:numCache>
                <c:formatCode>m/d/yyyy</c:formatCode>
                <c:ptCount val="31"/>
                <c:pt idx="0">
                  <c:v>42370</c:v>
                </c:pt>
                <c:pt idx="1">
                  <c:v>42371</c:v>
                </c:pt>
                <c:pt idx="2">
                  <c:v>42372</c:v>
                </c:pt>
                <c:pt idx="3">
                  <c:v>42373</c:v>
                </c:pt>
                <c:pt idx="4">
                  <c:v>42374</c:v>
                </c:pt>
                <c:pt idx="5">
                  <c:v>42375</c:v>
                </c:pt>
                <c:pt idx="6">
                  <c:v>42376</c:v>
                </c:pt>
                <c:pt idx="7">
                  <c:v>42377</c:v>
                </c:pt>
                <c:pt idx="8">
                  <c:v>42378</c:v>
                </c:pt>
                <c:pt idx="9">
                  <c:v>42379</c:v>
                </c:pt>
                <c:pt idx="10">
                  <c:v>42380</c:v>
                </c:pt>
                <c:pt idx="11">
                  <c:v>42381</c:v>
                </c:pt>
                <c:pt idx="12">
                  <c:v>42382</c:v>
                </c:pt>
                <c:pt idx="13">
                  <c:v>42383</c:v>
                </c:pt>
                <c:pt idx="14">
                  <c:v>42384</c:v>
                </c:pt>
                <c:pt idx="15">
                  <c:v>42385</c:v>
                </c:pt>
                <c:pt idx="16">
                  <c:v>42386</c:v>
                </c:pt>
                <c:pt idx="17">
                  <c:v>42387</c:v>
                </c:pt>
                <c:pt idx="18">
                  <c:v>42388</c:v>
                </c:pt>
                <c:pt idx="19">
                  <c:v>42389</c:v>
                </c:pt>
                <c:pt idx="20">
                  <c:v>42390</c:v>
                </c:pt>
                <c:pt idx="21">
                  <c:v>42391</c:v>
                </c:pt>
                <c:pt idx="22">
                  <c:v>42392</c:v>
                </c:pt>
                <c:pt idx="23">
                  <c:v>42393</c:v>
                </c:pt>
                <c:pt idx="24">
                  <c:v>42394</c:v>
                </c:pt>
                <c:pt idx="25">
                  <c:v>42395</c:v>
                </c:pt>
                <c:pt idx="26">
                  <c:v>42396</c:v>
                </c:pt>
                <c:pt idx="27">
                  <c:v>42397</c:v>
                </c:pt>
                <c:pt idx="28">
                  <c:v>42398</c:v>
                </c:pt>
                <c:pt idx="29">
                  <c:v>42399</c:v>
                </c:pt>
                <c:pt idx="30">
                  <c:v>42400</c:v>
                </c:pt>
              </c:numCache>
            </c:numRef>
          </c:cat>
          <c:val>
            <c:numRef>
              <c:f>'MCVJan(16)'!$C$6:$C$35</c:f>
              <c:numCache>
                <c:formatCode>0.00</c:formatCode>
                <c:ptCount val="30"/>
                <c:pt idx="0">
                  <c:v>102.3</c:v>
                </c:pt>
                <c:pt idx="1">
                  <c:v>102</c:v>
                </c:pt>
                <c:pt idx="2">
                  <c:v>102.6</c:v>
                </c:pt>
                <c:pt idx="3">
                  <c:v>102.6</c:v>
                </c:pt>
                <c:pt idx="4">
                  <c:v>102.7</c:v>
                </c:pt>
                <c:pt idx="5">
                  <c:v>102.6</c:v>
                </c:pt>
                <c:pt idx="6">
                  <c:v>102.9</c:v>
                </c:pt>
                <c:pt idx="7">
                  <c:v>102.8</c:v>
                </c:pt>
                <c:pt idx="8">
                  <c:v>103.1</c:v>
                </c:pt>
                <c:pt idx="9">
                  <c:v>103</c:v>
                </c:pt>
                <c:pt idx="10">
                  <c:v>103</c:v>
                </c:pt>
                <c:pt idx="11">
                  <c:v>103.3</c:v>
                </c:pt>
                <c:pt idx="12">
                  <c:v>103.2</c:v>
                </c:pt>
                <c:pt idx="13">
                  <c:v>103.1</c:v>
                </c:pt>
                <c:pt idx="14">
                  <c:v>103</c:v>
                </c:pt>
                <c:pt idx="15">
                  <c:v>103.3</c:v>
                </c:pt>
                <c:pt idx="16">
                  <c:v>103</c:v>
                </c:pt>
                <c:pt idx="17">
                  <c:v>103.1</c:v>
                </c:pt>
                <c:pt idx="18">
                  <c:v>102.9</c:v>
                </c:pt>
                <c:pt idx="19">
                  <c:v>103</c:v>
                </c:pt>
                <c:pt idx="20">
                  <c:v>103.1</c:v>
                </c:pt>
                <c:pt idx="21">
                  <c:v>102.9</c:v>
                </c:pt>
                <c:pt idx="22">
                  <c:v>101.4</c:v>
                </c:pt>
                <c:pt idx="23">
                  <c:v>102</c:v>
                </c:pt>
                <c:pt idx="24">
                  <c:v>102.1</c:v>
                </c:pt>
                <c:pt idx="25">
                  <c:v>103</c:v>
                </c:pt>
                <c:pt idx="26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38-429F-A536-9F1C5CC1D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01568"/>
        <c:axId val="-1546801024"/>
      </c:lineChart>
      <c:scatterChart>
        <c:scatterStyle val="lineMarker"/>
        <c:varyColors val="0"/>
        <c:ser>
          <c:idx val="1"/>
          <c:order val="1"/>
          <c:tx>
            <c:strRef>
              <c:f>'MCVJan(16)'!$M$37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'MCVJan(16)'!$L$38:$L$39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'MCVJan(16)'!$M$38:$M$39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B38-429F-A536-9F1C5CC1D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783072"/>
        <c:axId val="-1546800480"/>
      </c:scatterChart>
      <c:dateAx>
        <c:axId val="-1546801568"/>
        <c:scaling>
          <c:orientation val="minMax"/>
          <c:max val="42400"/>
          <c:min val="42370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01024"/>
        <c:crossesAt val="-1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-1546801024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01568"/>
        <c:crosses val="autoZero"/>
        <c:crossBetween val="between"/>
        <c:majorUnit val="5"/>
        <c:minorUnit val="0.1"/>
      </c:valAx>
      <c:valAx>
        <c:axId val="-1546783072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46800480"/>
        <c:crosses val="max"/>
        <c:crossBetween val="midCat"/>
      </c:valAx>
      <c:valAx>
        <c:axId val="-1546800480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783072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'MCVfeb16)'!$B$5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'MCVfeb16)'!$A$6:$A$35</c:f>
              <c:numCache>
                <c:formatCode>m/d/yyyy</c:formatCode>
                <c:ptCount val="30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</c:numCache>
            </c:numRef>
          </c:cat>
          <c:val>
            <c:numRef>
              <c:f>'MCVfeb16)'!$B$6:$B$35</c:f>
              <c:numCache>
                <c:formatCode>0.00</c:formatCode>
                <c:ptCount val="30"/>
                <c:pt idx="0">
                  <c:v>90.5</c:v>
                </c:pt>
                <c:pt idx="1">
                  <c:v>90.7</c:v>
                </c:pt>
                <c:pt idx="2">
                  <c:v>90.6</c:v>
                </c:pt>
                <c:pt idx="3">
                  <c:v>90.4</c:v>
                </c:pt>
                <c:pt idx="4">
                  <c:v>91</c:v>
                </c:pt>
                <c:pt idx="5">
                  <c:v>90.6</c:v>
                </c:pt>
                <c:pt idx="6">
                  <c:v>90.9</c:v>
                </c:pt>
                <c:pt idx="7">
                  <c:v>90.8</c:v>
                </c:pt>
                <c:pt idx="8">
                  <c:v>90.6</c:v>
                </c:pt>
                <c:pt idx="9">
                  <c:v>90.7</c:v>
                </c:pt>
                <c:pt idx="10">
                  <c:v>90.7</c:v>
                </c:pt>
                <c:pt idx="11">
                  <c:v>90.8</c:v>
                </c:pt>
                <c:pt idx="12">
                  <c:v>91.3</c:v>
                </c:pt>
                <c:pt idx="13">
                  <c:v>91</c:v>
                </c:pt>
                <c:pt idx="14">
                  <c:v>90.7</c:v>
                </c:pt>
                <c:pt idx="15">
                  <c:v>91.2</c:v>
                </c:pt>
                <c:pt idx="16">
                  <c:v>91.1</c:v>
                </c:pt>
                <c:pt idx="17">
                  <c:v>90.9</c:v>
                </c:pt>
                <c:pt idx="18">
                  <c:v>91.2</c:v>
                </c:pt>
                <c:pt idx="19">
                  <c:v>91</c:v>
                </c:pt>
                <c:pt idx="20">
                  <c:v>91.1</c:v>
                </c:pt>
                <c:pt idx="21">
                  <c:v>90</c:v>
                </c:pt>
                <c:pt idx="22">
                  <c:v>90.3</c:v>
                </c:pt>
                <c:pt idx="23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F-4C2A-834E-A2ADA6C53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793952"/>
        <c:axId val="-1546792320"/>
      </c:lineChart>
      <c:scatterChart>
        <c:scatterStyle val="lineMarker"/>
        <c:varyColors val="0"/>
        <c:ser>
          <c:idx val="1"/>
          <c:order val="1"/>
          <c:tx>
            <c:strRef>
              <c:f>'MCVfeb16)'!$J$37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errBars>
            <c:errDir val="x"/>
            <c:errBarType val="both"/>
            <c:errValType val="stdErr"/>
            <c:noEndCap val="0"/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errBars>
          <c:errBars>
            <c:errDir val="y"/>
            <c:errBarType val="both"/>
            <c:errValType val="stdErr"/>
            <c:noEndCap val="0"/>
          </c:errBars>
          <c:xVal>
            <c:numRef>
              <c:f>'MCVfeb16)'!$I$38:$I$39</c:f>
              <c:numCache>
                <c:formatCode>General</c:formatCode>
                <c:ptCount val="2"/>
                <c:pt idx="0">
                  <c:v>29</c:v>
                </c:pt>
                <c:pt idx="1">
                  <c:v>29</c:v>
                </c:pt>
              </c:numCache>
            </c:numRef>
          </c:xVal>
          <c:yVal>
            <c:numRef>
              <c:f>'MCVfeb16)'!$J$38:$J$39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DF-4C2A-834E-A2ADA6C53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784704"/>
        <c:axId val="-1546791232"/>
      </c:scatterChart>
      <c:dateAx>
        <c:axId val="-1546793952"/>
        <c:scaling>
          <c:orientation val="minMax"/>
          <c:max val="42429"/>
          <c:min val="42401"/>
        </c:scaling>
        <c:delete val="0"/>
        <c:axPos val="b"/>
        <c:numFmt formatCode="dd\/mm\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-154679232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792320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793952"/>
        <c:crosses val="autoZero"/>
        <c:crossBetween val="between"/>
        <c:majorUnit val="5"/>
        <c:minorUnit val="0.1"/>
      </c:valAx>
      <c:valAx>
        <c:axId val="-1546791232"/>
        <c:scaling>
          <c:orientation val="minMax"/>
          <c:max val="11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crossAx val="-1546784704"/>
        <c:crosses val="max"/>
        <c:crossBetween val="midCat"/>
      </c:valAx>
      <c:valAx>
        <c:axId val="-1546784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46791232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84861356052891"/>
          <c:y val="3.49206349206349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469663808837424E-2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'MCV-Jan'!$C$7</c:f>
              <c:strCache>
                <c:ptCount val="1"/>
                <c:pt idx="0">
                  <c:v>Control 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'MCV-Jan'!$A$8:$A$39</c:f>
              <c:numCache>
                <c:formatCode>m/d/yyyy</c:formatCode>
                <c:ptCount val="32"/>
                <c:pt idx="0">
                  <c:v>42032</c:v>
                </c:pt>
                <c:pt idx="1">
                  <c:v>42033</c:v>
                </c:pt>
                <c:pt idx="2">
                  <c:v>42034</c:v>
                </c:pt>
                <c:pt idx="3">
                  <c:v>42035</c:v>
                </c:pt>
                <c:pt idx="4">
                  <c:v>42036</c:v>
                </c:pt>
                <c:pt idx="5">
                  <c:v>42037</c:v>
                </c:pt>
                <c:pt idx="6">
                  <c:v>42038</c:v>
                </c:pt>
                <c:pt idx="7">
                  <c:v>42039</c:v>
                </c:pt>
                <c:pt idx="8">
                  <c:v>42040</c:v>
                </c:pt>
                <c:pt idx="9">
                  <c:v>42041</c:v>
                </c:pt>
                <c:pt idx="10">
                  <c:v>42042</c:v>
                </c:pt>
                <c:pt idx="11">
                  <c:v>42043</c:v>
                </c:pt>
                <c:pt idx="12">
                  <c:v>42044</c:v>
                </c:pt>
                <c:pt idx="13">
                  <c:v>42045</c:v>
                </c:pt>
                <c:pt idx="14">
                  <c:v>42046</c:v>
                </c:pt>
                <c:pt idx="15">
                  <c:v>42047</c:v>
                </c:pt>
                <c:pt idx="16">
                  <c:v>42048</c:v>
                </c:pt>
                <c:pt idx="17">
                  <c:v>42049</c:v>
                </c:pt>
                <c:pt idx="18">
                  <c:v>42050</c:v>
                </c:pt>
                <c:pt idx="19">
                  <c:v>42051</c:v>
                </c:pt>
                <c:pt idx="20">
                  <c:v>42052</c:v>
                </c:pt>
                <c:pt idx="21">
                  <c:v>42053</c:v>
                </c:pt>
                <c:pt idx="22">
                  <c:v>42054</c:v>
                </c:pt>
                <c:pt idx="23">
                  <c:v>42055</c:v>
                </c:pt>
                <c:pt idx="24">
                  <c:v>42056</c:v>
                </c:pt>
                <c:pt idx="25">
                  <c:v>42057</c:v>
                </c:pt>
                <c:pt idx="26">
                  <c:v>42058</c:v>
                </c:pt>
                <c:pt idx="27">
                  <c:v>42059</c:v>
                </c:pt>
                <c:pt idx="28">
                  <c:v>42060</c:v>
                </c:pt>
                <c:pt idx="29">
                  <c:v>42061</c:v>
                </c:pt>
                <c:pt idx="30">
                  <c:v>42062</c:v>
                </c:pt>
                <c:pt idx="31">
                  <c:v>42063</c:v>
                </c:pt>
              </c:numCache>
            </c:numRef>
          </c:cat>
          <c:val>
            <c:numRef>
              <c:f>'MCV-Jan'!$C$8:$C$39</c:f>
              <c:numCache>
                <c:formatCode>0.00</c:formatCode>
                <c:ptCount val="32"/>
                <c:pt idx="0">
                  <c:v>105.9</c:v>
                </c:pt>
                <c:pt idx="1">
                  <c:v>106.2</c:v>
                </c:pt>
                <c:pt idx="2">
                  <c:v>104.8</c:v>
                </c:pt>
                <c:pt idx="3">
                  <c:v>104.8</c:v>
                </c:pt>
                <c:pt idx="4">
                  <c:v>105.8</c:v>
                </c:pt>
                <c:pt idx="5">
                  <c:v>105.1</c:v>
                </c:pt>
                <c:pt idx="6">
                  <c:v>105.3</c:v>
                </c:pt>
                <c:pt idx="7">
                  <c:v>105.8</c:v>
                </c:pt>
                <c:pt idx="8">
                  <c:v>105.9</c:v>
                </c:pt>
                <c:pt idx="9">
                  <c:v>105.9</c:v>
                </c:pt>
                <c:pt idx="10">
                  <c:v>105.8</c:v>
                </c:pt>
                <c:pt idx="11">
                  <c:v>105.2</c:v>
                </c:pt>
                <c:pt idx="12">
                  <c:v>105.7</c:v>
                </c:pt>
                <c:pt idx="13">
                  <c:v>106.1</c:v>
                </c:pt>
                <c:pt idx="14">
                  <c:v>105.7</c:v>
                </c:pt>
                <c:pt idx="15">
                  <c:v>106</c:v>
                </c:pt>
                <c:pt idx="16">
                  <c:v>106</c:v>
                </c:pt>
                <c:pt idx="17">
                  <c:v>105.7</c:v>
                </c:pt>
                <c:pt idx="18">
                  <c:v>104.8</c:v>
                </c:pt>
                <c:pt idx="19">
                  <c:v>106.6</c:v>
                </c:pt>
                <c:pt idx="20">
                  <c:v>106.3</c:v>
                </c:pt>
                <c:pt idx="21">
                  <c:v>105.9</c:v>
                </c:pt>
                <c:pt idx="22">
                  <c:v>105.9</c:v>
                </c:pt>
                <c:pt idx="23">
                  <c:v>105.9</c:v>
                </c:pt>
                <c:pt idx="24">
                  <c:v>105.9</c:v>
                </c:pt>
                <c:pt idx="25">
                  <c:v>106</c:v>
                </c:pt>
                <c:pt idx="26">
                  <c:v>106.2</c:v>
                </c:pt>
                <c:pt idx="27">
                  <c:v>106.1</c:v>
                </c:pt>
                <c:pt idx="28">
                  <c:v>106.5</c:v>
                </c:pt>
                <c:pt idx="29">
                  <c:v>106.3</c:v>
                </c:pt>
                <c:pt idx="30">
                  <c:v>106.3</c:v>
                </c:pt>
                <c:pt idx="31">
                  <c:v>106.2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B-47BF-BC10-6D3D9CAF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671344"/>
        <c:axId val="-1551649584"/>
      </c:lineChart>
      <c:scatterChart>
        <c:scatterStyle val="lineMarker"/>
        <c:varyColors val="0"/>
        <c:ser>
          <c:idx val="1"/>
          <c:order val="1"/>
          <c:tx>
            <c:strRef>
              <c:f>'MCV-Jan'!$L$41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'MCV-Jan'!$I$42:$I$43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'MCV-Jan'!$G$42:$G$43</c:f>
              <c:numCache>
                <c:formatCode>0.00</c:formatCode>
                <c:ptCount val="2"/>
                <c:pt idx="0">
                  <c:v>98.9</c:v>
                </c:pt>
                <c:pt idx="1">
                  <c:v>110.9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EB-47BF-BC10-6D3D9CAF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662640"/>
        <c:axId val="-1551662096"/>
      </c:scatterChart>
      <c:dateAx>
        <c:axId val="-1551671344"/>
        <c:scaling>
          <c:orientation val="minMax"/>
          <c:min val="42032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49584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51649584"/>
        <c:scaling>
          <c:orientation val="minMax"/>
          <c:max val="12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71344"/>
        <c:crosses val="autoZero"/>
        <c:crossBetween val="between"/>
        <c:majorUnit val="5"/>
        <c:minorUnit val="0.1"/>
      </c:valAx>
      <c:valAx>
        <c:axId val="-1551662640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51662096"/>
        <c:crosses val="max"/>
        <c:crossBetween val="midCat"/>
      </c:valAx>
      <c:valAx>
        <c:axId val="-1551662096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62640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58624923265801E-2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'MCVfeb16)'!$C$5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F32-4304-9430-DFE465D7C548}"/>
              </c:ext>
            </c:extLst>
          </c:dPt>
          <c:cat>
            <c:numRef>
              <c:f>'MCVfeb16)'!$A$6:$A$36</c:f>
              <c:numCache>
                <c:formatCode>m/d/yyyy</c:formatCode>
                <c:ptCount val="31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</c:numCache>
            </c:numRef>
          </c:cat>
          <c:val>
            <c:numRef>
              <c:f>'MCVfeb16)'!$C$6:$C$35</c:f>
              <c:numCache>
                <c:formatCode>0.00</c:formatCode>
                <c:ptCount val="30"/>
                <c:pt idx="0">
                  <c:v>103.4</c:v>
                </c:pt>
                <c:pt idx="1">
                  <c:v>105.1</c:v>
                </c:pt>
                <c:pt idx="2">
                  <c:v>105.2</c:v>
                </c:pt>
                <c:pt idx="3">
                  <c:v>105.1</c:v>
                </c:pt>
                <c:pt idx="4">
                  <c:v>104</c:v>
                </c:pt>
                <c:pt idx="5">
                  <c:v>103.5</c:v>
                </c:pt>
                <c:pt idx="6">
                  <c:v>103.2</c:v>
                </c:pt>
                <c:pt idx="7">
                  <c:v>103.8</c:v>
                </c:pt>
                <c:pt idx="8">
                  <c:v>103.7</c:v>
                </c:pt>
                <c:pt idx="9">
                  <c:v>103.6</c:v>
                </c:pt>
                <c:pt idx="10">
                  <c:v>103.7</c:v>
                </c:pt>
                <c:pt idx="11">
                  <c:v>103.8</c:v>
                </c:pt>
                <c:pt idx="12">
                  <c:v>104</c:v>
                </c:pt>
                <c:pt idx="13">
                  <c:v>104.1</c:v>
                </c:pt>
                <c:pt idx="14">
                  <c:v>103.4</c:v>
                </c:pt>
                <c:pt idx="15">
                  <c:v>103.7</c:v>
                </c:pt>
                <c:pt idx="16">
                  <c:v>103.5</c:v>
                </c:pt>
                <c:pt idx="17">
                  <c:v>103</c:v>
                </c:pt>
                <c:pt idx="18">
                  <c:v>103.1</c:v>
                </c:pt>
                <c:pt idx="19">
                  <c:v>103</c:v>
                </c:pt>
                <c:pt idx="20">
                  <c:v>103.2</c:v>
                </c:pt>
                <c:pt idx="21">
                  <c:v>102.4</c:v>
                </c:pt>
                <c:pt idx="22">
                  <c:v>102.5</c:v>
                </c:pt>
                <c:pt idx="23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32-4304-9430-DFE465D7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782528"/>
        <c:axId val="-1546781984"/>
      </c:lineChart>
      <c:scatterChart>
        <c:scatterStyle val="lineMarker"/>
        <c:varyColors val="0"/>
        <c:ser>
          <c:idx val="1"/>
          <c:order val="1"/>
          <c:tx>
            <c:strRef>
              <c:f>'MCVfeb16)'!$M$37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'MCVfeb16)'!$L$38:$L$39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'MCVfeb16)'!$M$38:$M$39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F32-4304-9430-DFE465D7C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15712"/>
        <c:axId val="-1546835840"/>
      </c:scatterChart>
      <c:dateAx>
        <c:axId val="-1546782528"/>
        <c:scaling>
          <c:orientation val="minMax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781984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781984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782528"/>
        <c:crosses val="autoZero"/>
        <c:crossBetween val="between"/>
        <c:majorUnit val="5"/>
        <c:minorUnit val="0.1"/>
      </c:valAx>
      <c:valAx>
        <c:axId val="-1546815712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46835840"/>
        <c:crosses val="max"/>
        <c:crossBetween val="midCat"/>
      </c:valAx>
      <c:valAx>
        <c:axId val="-1546835840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15712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'MCV MARCH16) '!$B$5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'MCV MARCH16) '!$A$6:$A$35</c:f>
              <c:numCache>
                <c:formatCode>m/d/yyyy</c:formatCode>
                <c:ptCount val="30"/>
                <c:pt idx="0">
                  <c:v>42430</c:v>
                </c:pt>
                <c:pt idx="1">
                  <c:v>42431</c:v>
                </c:pt>
                <c:pt idx="2">
                  <c:v>42432</c:v>
                </c:pt>
                <c:pt idx="3">
                  <c:v>42433</c:v>
                </c:pt>
                <c:pt idx="4">
                  <c:v>42434</c:v>
                </c:pt>
                <c:pt idx="5">
                  <c:v>42435</c:v>
                </c:pt>
                <c:pt idx="6">
                  <c:v>42436</c:v>
                </c:pt>
                <c:pt idx="7">
                  <c:v>42437</c:v>
                </c:pt>
                <c:pt idx="8">
                  <c:v>42438</c:v>
                </c:pt>
                <c:pt idx="9">
                  <c:v>42439</c:v>
                </c:pt>
                <c:pt idx="10">
                  <c:v>42440</c:v>
                </c:pt>
                <c:pt idx="11">
                  <c:v>42441</c:v>
                </c:pt>
                <c:pt idx="12">
                  <c:v>42442</c:v>
                </c:pt>
                <c:pt idx="13">
                  <c:v>42443</c:v>
                </c:pt>
                <c:pt idx="14">
                  <c:v>42444</c:v>
                </c:pt>
                <c:pt idx="15">
                  <c:v>42445</c:v>
                </c:pt>
                <c:pt idx="16">
                  <c:v>42446</c:v>
                </c:pt>
                <c:pt idx="17">
                  <c:v>42447</c:v>
                </c:pt>
                <c:pt idx="18">
                  <c:v>42448</c:v>
                </c:pt>
                <c:pt idx="19">
                  <c:v>42449</c:v>
                </c:pt>
                <c:pt idx="20">
                  <c:v>42450</c:v>
                </c:pt>
                <c:pt idx="21">
                  <c:v>42451</c:v>
                </c:pt>
                <c:pt idx="22">
                  <c:v>42452</c:v>
                </c:pt>
                <c:pt idx="23">
                  <c:v>42453</c:v>
                </c:pt>
                <c:pt idx="24">
                  <c:v>42454</c:v>
                </c:pt>
                <c:pt idx="25">
                  <c:v>42455</c:v>
                </c:pt>
                <c:pt idx="26">
                  <c:v>42456</c:v>
                </c:pt>
                <c:pt idx="27">
                  <c:v>42457</c:v>
                </c:pt>
                <c:pt idx="28">
                  <c:v>42458</c:v>
                </c:pt>
                <c:pt idx="29">
                  <c:v>42459</c:v>
                </c:pt>
              </c:numCache>
            </c:numRef>
          </c:cat>
          <c:val>
            <c:numRef>
              <c:f>'MCV MARCH16) '!$B$6:$B$35</c:f>
              <c:numCache>
                <c:formatCode>0.00</c:formatCode>
                <c:ptCount val="30"/>
                <c:pt idx="0">
                  <c:v>90.8</c:v>
                </c:pt>
                <c:pt idx="1">
                  <c:v>90.9</c:v>
                </c:pt>
                <c:pt idx="2">
                  <c:v>90.7</c:v>
                </c:pt>
                <c:pt idx="3">
                  <c:v>90.6</c:v>
                </c:pt>
                <c:pt idx="4">
                  <c:v>90.7</c:v>
                </c:pt>
                <c:pt idx="5">
                  <c:v>90.5</c:v>
                </c:pt>
                <c:pt idx="6">
                  <c:v>91.5</c:v>
                </c:pt>
                <c:pt idx="7">
                  <c:v>91.3</c:v>
                </c:pt>
                <c:pt idx="8">
                  <c:v>91.4</c:v>
                </c:pt>
                <c:pt idx="9">
                  <c:v>91.4</c:v>
                </c:pt>
                <c:pt idx="10">
                  <c:v>91.5</c:v>
                </c:pt>
                <c:pt idx="11">
                  <c:v>91.6</c:v>
                </c:pt>
                <c:pt idx="12">
                  <c:v>91.5</c:v>
                </c:pt>
                <c:pt idx="13">
                  <c:v>91.5</c:v>
                </c:pt>
                <c:pt idx="14">
                  <c:v>91.4</c:v>
                </c:pt>
                <c:pt idx="15">
                  <c:v>91.5</c:v>
                </c:pt>
                <c:pt idx="16">
                  <c:v>91.7</c:v>
                </c:pt>
                <c:pt idx="17">
                  <c:v>91.8</c:v>
                </c:pt>
                <c:pt idx="18">
                  <c:v>92</c:v>
                </c:pt>
                <c:pt idx="19">
                  <c:v>91.8</c:v>
                </c:pt>
                <c:pt idx="20">
                  <c:v>91.9</c:v>
                </c:pt>
                <c:pt idx="21">
                  <c:v>91.9</c:v>
                </c:pt>
                <c:pt idx="22">
                  <c:v>92.1</c:v>
                </c:pt>
                <c:pt idx="23">
                  <c:v>92</c:v>
                </c:pt>
                <c:pt idx="24">
                  <c:v>91.6</c:v>
                </c:pt>
                <c:pt idx="25">
                  <c:v>91.6</c:v>
                </c:pt>
                <c:pt idx="26">
                  <c:v>91.4</c:v>
                </c:pt>
                <c:pt idx="27">
                  <c:v>91.3</c:v>
                </c:pt>
                <c:pt idx="28">
                  <c:v>92.1</c:v>
                </c:pt>
                <c:pt idx="29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8-49F2-B98F-779EF07F9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16800"/>
        <c:axId val="-1546822240"/>
      </c:lineChart>
      <c:scatterChart>
        <c:scatterStyle val="lineMarker"/>
        <c:varyColors val="0"/>
        <c:ser>
          <c:idx val="1"/>
          <c:order val="1"/>
          <c:tx>
            <c:strRef>
              <c:f>'MCV MARCH16) '!$J$37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errBars>
            <c:errDir val="x"/>
            <c:errBarType val="both"/>
            <c:errValType val="stdErr"/>
            <c:noEndCap val="0"/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errBars>
          <c:errBars>
            <c:errDir val="y"/>
            <c:errBarType val="both"/>
            <c:errValType val="stdErr"/>
            <c:noEndCap val="0"/>
          </c:errBars>
          <c:xVal>
            <c:numRef>
              <c:f>'MCV MARCH16) '!$I$38:$I$39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'MCV MARCH16) '!$J$38:$J$39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E8-49F2-B98F-779EF07F9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27136"/>
        <c:axId val="-1546812448"/>
      </c:scatterChart>
      <c:dateAx>
        <c:axId val="-1546816800"/>
        <c:scaling>
          <c:orientation val="minMax"/>
          <c:max val="42460"/>
          <c:min val="42430"/>
        </c:scaling>
        <c:delete val="0"/>
        <c:axPos val="b"/>
        <c:numFmt formatCode="dd\/mm\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-154682224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822240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16800"/>
        <c:crosses val="autoZero"/>
        <c:crossBetween val="between"/>
        <c:majorUnit val="5"/>
        <c:minorUnit val="0.1"/>
      </c:valAx>
      <c:valAx>
        <c:axId val="-1546812448"/>
        <c:scaling>
          <c:orientation val="minMax"/>
          <c:max val="11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crossAx val="-1546827136"/>
        <c:crosses val="max"/>
        <c:crossBetween val="midCat"/>
      </c:valAx>
      <c:valAx>
        <c:axId val="-154682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46812448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58624923265801E-2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'MCV MARCH16) '!$C$5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B48-42AA-9681-2A2C392FBC63}"/>
              </c:ext>
            </c:extLst>
          </c:dPt>
          <c:cat>
            <c:numRef>
              <c:f>'MCV MARCH16) '!$A$6:$A$36</c:f>
              <c:numCache>
                <c:formatCode>m/d/yyyy</c:formatCode>
                <c:ptCount val="31"/>
                <c:pt idx="0">
                  <c:v>42430</c:v>
                </c:pt>
                <c:pt idx="1">
                  <c:v>42431</c:v>
                </c:pt>
                <c:pt idx="2">
                  <c:v>42432</c:v>
                </c:pt>
                <c:pt idx="3">
                  <c:v>42433</c:v>
                </c:pt>
                <c:pt idx="4">
                  <c:v>42434</c:v>
                </c:pt>
                <c:pt idx="5">
                  <c:v>42435</c:v>
                </c:pt>
                <c:pt idx="6">
                  <c:v>42436</c:v>
                </c:pt>
                <c:pt idx="7">
                  <c:v>42437</c:v>
                </c:pt>
                <c:pt idx="8">
                  <c:v>42438</c:v>
                </c:pt>
                <c:pt idx="9">
                  <c:v>42439</c:v>
                </c:pt>
                <c:pt idx="10">
                  <c:v>42440</c:v>
                </c:pt>
                <c:pt idx="11">
                  <c:v>42441</c:v>
                </c:pt>
                <c:pt idx="12">
                  <c:v>42442</c:v>
                </c:pt>
                <c:pt idx="13">
                  <c:v>42443</c:v>
                </c:pt>
                <c:pt idx="14">
                  <c:v>42444</c:v>
                </c:pt>
                <c:pt idx="15">
                  <c:v>42445</c:v>
                </c:pt>
                <c:pt idx="16">
                  <c:v>42446</c:v>
                </c:pt>
                <c:pt idx="17">
                  <c:v>42447</c:v>
                </c:pt>
                <c:pt idx="18">
                  <c:v>42448</c:v>
                </c:pt>
                <c:pt idx="19">
                  <c:v>42449</c:v>
                </c:pt>
                <c:pt idx="20">
                  <c:v>42450</c:v>
                </c:pt>
                <c:pt idx="21">
                  <c:v>42451</c:v>
                </c:pt>
                <c:pt idx="22">
                  <c:v>42452</c:v>
                </c:pt>
                <c:pt idx="23">
                  <c:v>42453</c:v>
                </c:pt>
                <c:pt idx="24">
                  <c:v>42454</c:v>
                </c:pt>
                <c:pt idx="25">
                  <c:v>42455</c:v>
                </c:pt>
                <c:pt idx="26">
                  <c:v>42456</c:v>
                </c:pt>
                <c:pt idx="27">
                  <c:v>42457</c:v>
                </c:pt>
                <c:pt idx="28">
                  <c:v>42458</c:v>
                </c:pt>
                <c:pt idx="29">
                  <c:v>42459</c:v>
                </c:pt>
                <c:pt idx="30">
                  <c:v>42460</c:v>
                </c:pt>
              </c:numCache>
            </c:numRef>
          </c:cat>
          <c:val>
            <c:numRef>
              <c:f>'MCV MARCH16) '!$C$6:$C$35</c:f>
              <c:numCache>
                <c:formatCode>0.00</c:formatCode>
                <c:ptCount val="30"/>
                <c:pt idx="0">
                  <c:v>103</c:v>
                </c:pt>
                <c:pt idx="1">
                  <c:v>103.1</c:v>
                </c:pt>
                <c:pt idx="2">
                  <c:v>103.2</c:v>
                </c:pt>
                <c:pt idx="3">
                  <c:v>103.2</c:v>
                </c:pt>
                <c:pt idx="4">
                  <c:v>102.5</c:v>
                </c:pt>
                <c:pt idx="5">
                  <c:v>102.9</c:v>
                </c:pt>
                <c:pt idx="6">
                  <c:v>102.7</c:v>
                </c:pt>
                <c:pt idx="7">
                  <c:v>102.7</c:v>
                </c:pt>
                <c:pt idx="8">
                  <c:v>102.8</c:v>
                </c:pt>
                <c:pt idx="9">
                  <c:v>102.5</c:v>
                </c:pt>
                <c:pt idx="10">
                  <c:v>102.3</c:v>
                </c:pt>
                <c:pt idx="11">
                  <c:v>102</c:v>
                </c:pt>
                <c:pt idx="12">
                  <c:v>99.6</c:v>
                </c:pt>
                <c:pt idx="13">
                  <c:v>100</c:v>
                </c:pt>
                <c:pt idx="14">
                  <c:v>97.6</c:v>
                </c:pt>
                <c:pt idx="15">
                  <c:v>98.5</c:v>
                </c:pt>
                <c:pt idx="16">
                  <c:v>99.4</c:v>
                </c:pt>
                <c:pt idx="17">
                  <c:v>99.8</c:v>
                </c:pt>
                <c:pt idx="18">
                  <c:v>99.7</c:v>
                </c:pt>
                <c:pt idx="19">
                  <c:v>99.8</c:v>
                </c:pt>
                <c:pt idx="20">
                  <c:v>99.8</c:v>
                </c:pt>
                <c:pt idx="21">
                  <c:v>99.9</c:v>
                </c:pt>
                <c:pt idx="22">
                  <c:v>100.1</c:v>
                </c:pt>
                <c:pt idx="23">
                  <c:v>100</c:v>
                </c:pt>
                <c:pt idx="24">
                  <c:v>102</c:v>
                </c:pt>
                <c:pt idx="25">
                  <c:v>101</c:v>
                </c:pt>
                <c:pt idx="26">
                  <c:v>100</c:v>
                </c:pt>
                <c:pt idx="27">
                  <c:v>99.9</c:v>
                </c:pt>
                <c:pt idx="28">
                  <c:v>101</c:v>
                </c:pt>
                <c:pt idx="29">
                  <c:v>101.1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48-42AA-9681-2A2C392F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32032"/>
        <c:axId val="-1546838016"/>
      </c:lineChart>
      <c:scatterChart>
        <c:scatterStyle val="lineMarker"/>
        <c:varyColors val="0"/>
        <c:ser>
          <c:idx val="1"/>
          <c:order val="1"/>
          <c:tx>
            <c:strRef>
              <c:f>'MCV MARCH16) '!$M$37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'MCV MARCH16) '!$L$38:$L$39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 MARCH16) '!$M$38:$M$39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48-42AA-9681-2A2C392F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10272"/>
        <c:axId val="-1546830944"/>
      </c:scatterChart>
      <c:dateAx>
        <c:axId val="-1546832032"/>
        <c:scaling>
          <c:orientation val="minMax"/>
          <c:max val="42460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38016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838016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32032"/>
        <c:crosses val="autoZero"/>
        <c:crossBetween val="between"/>
        <c:majorUnit val="5"/>
        <c:minorUnit val="0.1"/>
      </c:valAx>
      <c:valAx>
        <c:axId val="-1546810272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46830944"/>
        <c:crosses val="max"/>
        <c:crossBetween val="midCat"/>
      </c:valAx>
      <c:valAx>
        <c:axId val="-1546830944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10272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'APRIL 16'!$B$5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'APRIL 16'!$A$6:$A$35</c:f>
              <c:numCache>
                <c:formatCode>m/d/yyyy</c:formatCode>
                <c:ptCount val="30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</c:numCache>
            </c:numRef>
          </c:cat>
          <c:val>
            <c:numRef>
              <c:f>'APRIL 16'!$B$6:$B$35</c:f>
              <c:numCache>
                <c:formatCode>0.00</c:formatCode>
                <c:ptCount val="30"/>
                <c:pt idx="0">
                  <c:v>91.5</c:v>
                </c:pt>
                <c:pt idx="1">
                  <c:v>91.9</c:v>
                </c:pt>
                <c:pt idx="2">
                  <c:v>92</c:v>
                </c:pt>
                <c:pt idx="3">
                  <c:v>92.1</c:v>
                </c:pt>
                <c:pt idx="4">
                  <c:v>92.2</c:v>
                </c:pt>
                <c:pt idx="5">
                  <c:v>92.3</c:v>
                </c:pt>
                <c:pt idx="6">
                  <c:v>92.2</c:v>
                </c:pt>
                <c:pt idx="7">
                  <c:v>92.3</c:v>
                </c:pt>
                <c:pt idx="8">
                  <c:v>92.4</c:v>
                </c:pt>
                <c:pt idx="9">
                  <c:v>92.5</c:v>
                </c:pt>
                <c:pt idx="10">
                  <c:v>92.7</c:v>
                </c:pt>
                <c:pt idx="11">
                  <c:v>92</c:v>
                </c:pt>
                <c:pt idx="12">
                  <c:v>91</c:v>
                </c:pt>
                <c:pt idx="13">
                  <c:v>91.5</c:v>
                </c:pt>
                <c:pt idx="14">
                  <c:v>92</c:v>
                </c:pt>
                <c:pt idx="15">
                  <c:v>92.5</c:v>
                </c:pt>
                <c:pt idx="16">
                  <c:v>92.8</c:v>
                </c:pt>
                <c:pt idx="17">
                  <c:v>93.2</c:v>
                </c:pt>
                <c:pt idx="18">
                  <c:v>93</c:v>
                </c:pt>
                <c:pt idx="19">
                  <c:v>92.9</c:v>
                </c:pt>
                <c:pt idx="20">
                  <c:v>92.5</c:v>
                </c:pt>
                <c:pt idx="21">
                  <c:v>92.1</c:v>
                </c:pt>
                <c:pt idx="22">
                  <c:v>92.5</c:v>
                </c:pt>
                <c:pt idx="23">
                  <c:v>92.5</c:v>
                </c:pt>
                <c:pt idx="24">
                  <c:v>92.6</c:v>
                </c:pt>
                <c:pt idx="25">
                  <c:v>92.3</c:v>
                </c:pt>
                <c:pt idx="26">
                  <c:v>92.1</c:v>
                </c:pt>
                <c:pt idx="27">
                  <c:v>92</c:v>
                </c:pt>
                <c:pt idx="28">
                  <c:v>92.5</c:v>
                </c:pt>
                <c:pt idx="29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7-4D5C-8F06-2F303A4CB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28768"/>
        <c:axId val="-1546840736"/>
      </c:lineChart>
      <c:scatterChart>
        <c:scatterStyle val="lineMarker"/>
        <c:varyColors val="0"/>
        <c:ser>
          <c:idx val="1"/>
          <c:order val="1"/>
          <c:tx>
            <c:strRef>
              <c:f>'APRIL 16'!$J$36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errBars>
            <c:errDir val="x"/>
            <c:errBarType val="both"/>
            <c:errValType val="stdErr"/>
            <c:noEndCap val="0"/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errBars>
          <c:errBars>
            <c:errDir val="y"/>
            <c:errBarType val="both"/>
            <c:errValType val="stdErr"/>
            <c:noEndCap val="0"/>
          </c:errBars>
          <c:xVal>
            <c:numRef>
              <c:f>'APRIL 16'!$I$37:$I$38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'APRIL 16'!$J$37:$J$38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E7-4D5C-8F06-2F303A4CB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40192"/>
        <c:axId val="-1546824416"/>
      </c:scatterChart>
      <c:dateAx>
        <c:axId val="-1546828768"/>
        <c:scaling>
          <c:orientation val="minMax"/>
          <c:min val="42461"/>
        </c:scaling>
        <c:delete val="0"/>
        <c:axPos val="b"/>
        <c:numFmt formatCode="dd\/mm\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-1546840736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840736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28768"/>
        <c:crosses val="autoZero"/>
        <c:crossBetween val="between"/>
        <c:majorUnit val="5"/>
        <c:minorUnit val="0.1"/>
      </c:valAx>
      <c:valAx>
        <c:axId val="-1546824416"/>
        <c:scaling>
          <c:orientation val="minMax"/>
          <c:max val="11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crossAx val="-1546840192"/>
        <c:crosses val="max"/>
        <c:crossBetween val="midCat"/>
      </c:valAx>
      <c:valAx>
        <c:axId val="-154684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4682441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58624923265801E-2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'APRIL 16'!$C$5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933-4E1C-B862-DF044E45668F}"/>
              </c:ext>
            </c:extLst>
          </c:dPt>
          <c:cat>
            <c:numRef>
              <c:f>'APRIL 16'!$A$6:$A$35</c:f>
              <c:numCache>
                <c:formatCode>m/d/yyyy</c:formatCode>
                <c:ptCount val="30"/>
                <c:pt idx="0">
                  <c:v>42461</c:v>
                </c:pt>
                <c:pt idx="1">
                  <c:v>42462</c:v>
                </c:pt>
                <c:pt idx="2">
                  <c:v>42463</c:v>
                </c:pt>
                <c:pt idx="3">
                  <c:v>42464</c:v>
                </c:pt>
                <c:pt idx="4">
                  <c:v>42465</c:v>
                </c:pt>
                <c:pt idx="5">
                  <c:v>42466</c:v>
                </c:pt>
                <c:pt idx="6">
                  <c:v>42467</c:v>
                </c:pt>
                <c:pt idx="7">
                  <c:v>42468</c:v>
                </c:pt>
                <c:pt idx="8">
                  <c:v>42469</c:v>
                </c:pt>
                <c:pt idx="9">
                  <c:v>42470</c:v>
                </c:pt>
                <c:pt idx="10">
                  <c:v>42471</c:v>
                </c:pt>
                <c:pt idx="11">
                  <c:v>42472</c:v>
                </c:pt>
                <c:pt idx="12">
                  <c:v>42473</c:v>
                </c:pt>
                <c:pt idx="13">
                  <c:v>42474</c:v>
                </c:pt>
                <c:pt idx="14">
                  <c:v>42475</c:v>
                </c:pt>
                <c:pt idx="15">
                  <c:v>42476</c:v>
                </c:pt>
                <c:pt idx="16">
                  <c:v>42477</c:v>
                </c:pt>
                <c:pt idx="17">
                  <c:v>42478</c:v>
                </c:pt>
                <c:pt idx="18">
                  <c:v>42479</c:v>
                </c:pt>
                <c:pt idx="19">
                  <c:v>42480</c:v>
                </c:pt>
                <c:pt idx="20">
                  <c:v>42481</c:v>
                </c:pt>
                <c:pt idx="21">
                  <c:v>42482</c:v>
                </c:pt>
                <c:pt idx="22">
                  <c:v>42483</c:v>
                </c:pt>
                <c:pt idx="23">
                  <c:v>42484</c:v>
                </c:pt>
                <c:pt idx="24">
                  <c:v>42485</c:v>
                </c:pt>
                <c:pt idx="25">
                  <c:v>42486</c:v>
                </c:pt>
                <c:pt idx="26">
                  <c:v>42487</c:v>
                </c:pt>
                <c:pt idx="27">
                  <c:v>42488</c:v>
                </c:pt>
                <c:pt idx="28">
                  <c:v>42489</c:v>
                </c:pt>
                <c:pt idx="29">
                  <c:v>42490</c:v>
                </c:pt>
              </c:numCache>
            </c:numRef>
          </c:cat>
          <c:val>
            <c:numRef>
              <c:f>'APRIL 16'!$C$6:$C$35</c:f>
              <c:numCache>
                <c:formatCode>0.00</c:formatCode>
                <c:ptCount val="30"/>
                <c:pt idx="0">
                  <c:v>100.5</c:v>
                </c:pt>
                <c:pt idx="1">
                  <c:v>100.7</c:v>
                </c:pt>
                <c:pt idx="2">
                  <c:v>100.6</c:v>
                </c:pt>
                <c:pt idx="3">
                  <c:v>100.7</c:v>
                </c:pt>
                <c:pt idx="4">
                  <c:v>100.2</c:v>
                </c:pt>
                <c:pt idx="5">
                  <c:v>99</c:v>
                </c:pt>
                <c:pt idx="6">
                  <c:v>98.5</c:v>
                </c:pt>
                <c:pt idx="7">
                  <c:v>97.9</c:v>
                </c:pt>
                <c:pt idx="8">
                  <c:v>99</c:v>
                </c:pt>
                <c:pt idx="9">
                  <c:v>100</c:v>
                </c:pt>
                <c:pt idx="10">
                  <c:v>101</c:v>
                </c:pt>
                <c:pt idx="11">
                  <c:v>99</c:v>
                </c:pt>
                <c:pt idx="12">
                  <c:v>99.4</c:v>
                </c:pt>
                <c:pt idx="13">
                  <c:v>100</c:v>
                </c:pt>
                <c:pt idx="14">
                  <c:v>101</c:v>
                </c:pt>
                <c:pt idx="15">
                  <c:v>101.1</c:v>
                </c:pt>
                <c:pt idx="16">
                  <c:v>100</c:v>
                </c:pt>
                <c:pt idx="17">
                  <c:v>99.5</c:v>
                </c:pt>
                <c:pt idx="18">
                  <c:v>101</c:v>
                </c:pt>
                <c:pt idx="19">
                  <c:v>101.4</c:v>
                </c:pt>
                <c:pt idx="20">
                  <c:v>100</c:v>
                </c:pt>
                <c:pt idx="21">
                  <c:v>100.1</c:v>
                </c:pt>
                <c:pt idx="22">
                  <c:v>100.2</c:v>
                </c:pt>
                <c:pt idx="23">
                  <c:v>100.4</c:v>
                </c:pt>
                <c:pt idx="24">
                  <c:v>100.7</c:v>
                </c:pt>
                <c:pt idx="25">
                  <c:v>100.5</c:v>
                </c:pt>
                <c:pt idx="26">
                  <c:v>100.3</c:v>
                </c:pt>
                <c:pt idx="27">
                  <c:v>100.1</c:v>
                </c:pt>
                <c:pt idx="28">
                  <c:v>100</c:v>
                </c:pt>
                <c:pt idx="29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3-4E1C-B862-DF044E456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33664"/>
        <c:axId val="-1546819520"/>
      </c:lineChart>
      <c:scatterChart>
        <c:scatterStyle val="lineMarker"/>
        <c:varyColors val="0"/>
        <c:ser>
          <c:idx val="1"/>
          <c:order val="1"/>
          <c:tx>
            <c:strRef>
              <c:f>'APRIL 16'!$M$36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'APRIL 16'!$L$37:$L$38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'APRIL 16'!$M$37:$M$38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933-4E1C-B862-DF044E456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17344"/>
        <c:axId val="-1546823872"/>
      </c:scatterChart>
      <c:dateAx>
        <c:axId val="-1546833664"/>
        <c:scaling>
          <c:orientation val="minMax"/>
          <c:min val="42461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19520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819520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33664"/>
        <c:crosses val="autoZero"/>
        <c:crossBetween val="between"/>
        <c:majorUnit val="5"/>
        <c:minorUnit val="0.1"/>
      </c:valAx>
      <c:valAx>
        <c:axId val="-1546817344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46823872"/>
        <c:crosses val="max"/>
        <c:crossBetween val="midCat"/>
      </c:valAx>
      <c:valAx>
        <c:axId val="-1546823872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17344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'may 16'!$B$8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'may 16'!$A$9:$A$38</c:f>
              <c:numCache>
                <c:formatCode>m/d/yyyy</c:formatCode>
                <c:ptCount val="30"/>
                <c:pt idx="0">
                  <c:v>42491</c:v>
                </c:pt>
                <c:pt idx="1">
                  <c:v>42492</c:v>
                </c:pt>
                <c:pt idx="2">
                  <c:v>42493</c:v>
                </c:pt>
                <c:pt idx="3">
                  <c:v>42494</c:v>
                </c:pt>
                <c:pt idx="4">
                  <c:v>42495</c:v>
                </c:pt>
                <c:pt idx="5">
                  <c:v>42496</c:v>
                </c:pt>
                <c:pt idx="6">
                  <c:v>42497</c:v>
                </c:pt>
                <c:pt idx="7">
                  <c:v>42498</c:v>
                </c:pt>
                <c:pt idx="8">
                  <c:v>42499</c:v>
                </c:pt>
                <c:pt idx="9">
                  <c:v>42500</c:v>
                </c:pt>
                <c:pt idx="10">
                  <c:v>42501</c:v>
                </c:pt>
                <c:pt idx="11">
                  <c:v>42502</c:v>
                </c:pt>
                <c:pt idx="12">
                  <c:v>42503</c:v>
                </c:pt>
                <c:pt idx="13">
                  <c:v>42504</c:v>
                </c:pt>
                <c:pt idx="14">
                  <c:v>42505</c:v>
                </c:pt>
                <c:pt idx="15">
                  <c:v>42506</c:v>
                </c:pt>
                <c:pt idx="16">
                  <c:v>42507</c:v>
                </c:pt>
                <c:pt idx="17">
                  <c:v>42508</c:v>
                </c:pt>
                <c:pt idx="18">
                  <c:v>42509</c:v>
                </c:pt>
                <c:pt idx="19">
                  <c:v>42510</c:v>
                </c:pt>
                <c:pt idx="20">
                  <c:v>42511</c:v>
                </c:pt>
                <c:pt idx="21">
                  <c:v>42512</c:v>
                </c:pt>
                <c:pt idx="22">
                  <c:v>42513</c:v>
                </c:pt>
                <c:pt idx="23">
                  <c:v>42514</c:v>
                </c:pt>
                <c:pt idx="24">
                  <c:v>42515</c:v>
                </c:pt>
                <c:pt idx="25">
                  <c:v>42516</c:v>
                </c:pt>
                <c:pt idx="26">
                  <c:v>42517</c:v>
                </c:pt>
                <c:pt idx="27">
                  <c:v>42518</c:v>
                </c:pt>
                <c:pt idx="28">
                  <c:v>42519</c:v>
                </c:pt>
                <c:pt idx="29">
                  <c:v>42520</c:v>
                </c:pt>
              </c:numCache>
            </c:numRef>
          </c:cat>
          <c:val>
            <c:numRef>
              <c:f>'may 16'!$B$9:$B$38</c:f>
              <c:numCache>
                <c:formatCode>0.00</c:formatCode>
                <c:ptCount val="30"/>
                <c:pt idx="0">
                  <c:v>90.4</c:v>
                </c:pt>
                <c:pt idx="1">
                  <c:v>90.6</c:v>
                </c:pt>
                <c:pt idx="2">
                  <c:v>93.3</c:v>
                </c:pt>
                <c:pt idx="3">
                  <c:v>93.2</c:v>
                </c:pt>
                <c:pt idx="4">
                  <c:v>93.2</c:v>
                </c:pt>
                <c:pt idx="5">
                  <c:v>90</c:v>
                </c:pt>
                <c:pt idx="6">
                  <c:v>93.4</c:v>
                </c:pt>
                <c:pt idx="7">
                  <c:v>94.6</c:v>
                </c:pt>
                <c:pt idx="8">
                  <c:v>93.2</c:v>
                </c:pt>
                <c:pt idx="9">
                  <c:v>93</c:v>
                </c:pt>
                <c:pt idx="10">
                  <c:v>92</c:v>
                </c:pt>
                <c:pt idx="11">
                  <c:v>93.4</c:v>
                </c:pt>
                <c:pt idx="12">
                  <c:v>93.2</c:v>
                </c:pt>
                <c:pt idx="13">
                  <c:v>93.4</c:v>
                </c:pt>
                <c:pt idx="14">
                  <c:v>93</c:v>
                </c:pt>
                <c:pt idx="15">
                  <c:v>93.1</c:v>
                </c:pt>
                <c:pt idx="16">
                  <c:v>93.8</c:v>
                </c:pt>
                <c:pt idx="17">
                  <c:v>94.6</c:v>
                </c:pt>
                <c:pt idx="18">
                  <c:v>94.69</c:v>
                </c:pt>
                <c:pt idx="19">
                  <c:v>95.2</c:v>
                </c:pt>
                <c:pt idx="20">
                  <c:v>95.25</c:v>
                </c:pt>
                <c:pt idx="21">
                  <c:v>95.6</c:v>
                </c:pt>
                <c:pt idx="22">
                  <c:v>95.66</c:v>
                </c:pt>
                <c:pt idx="23">
                  <c:v>95.7</c:v>
                </c:pt>
                <c:pt idx="24">
                  <c:v>95.71</c:v>
                </c:pt>
                <c:pt idx="25">
                  <c:v>95.71</c:v>
                </c:pt>
                <c:pt idx="26">
                  <c:v>95.79</c:v>
                </c:pt>
                <c:pt idx="27">
                  <c:v>96.2</c:v>
                </c:pt>
                <c:pt idx="28">
                  <c:v>96.2</c:v>
                </c:pt>
                <c:pt idx="29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4-4BE7-9DA1-E959170E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07552"/>
        <c:axId val="-1546839104"/>
      </c:lineChart>
      <c:scatterChart>
        <c:scatterStyle val="lineMarker"/>
        <c:varyColors val="0"/>
        <c:ser>
          <c:idx val="1"/>
          <c:order val="1"/>
          <c:tx>
            <c:strRef>
              <c:f>'may 16'!$J$39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errBars>
            <c:errDir val="x"/>
            <c:errBarType val="both"/>
            <c:errValType val="stdErr"/>
            <c:noEndCap val="0"/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errBars>
          <c:errBars>
            <c:errDir val="y"/>
            <c:errBarType val="both"/>
            <c:errValType val="stdErr"/>
            <c:noEndCap val="0"/>
          </c:errBars>
          <c:xVal>
            <c:numRef>
              <c:f>'may 16'!$I$40:$I$41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'may 16'!$J$40:$J$41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54-4BE7-9DA1-E959170E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13536"/>
        <c:axId val="-1546808096"/>
      </c:scatterChart>
      <c:dateAx>
        <c:axId val="-1546807552"/>
        <c:scaling>
          <c:orientation val="minMax"/>
          <c:max val="42521"/>
          <c:min val="42491"/>
        </c:scaling>
        <c:delete val="0"/>
        <c:axPos val="b"/>
        <c:numFmt formatCode="dd\/mm\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-154683910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839104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07552"/>
        <c:crosses val="autoZero"/>
        <c:crossBetween val="between"/>
        <c:majorUnit val="5"/>
        <c:minorUnit val="0.1"/>
      </c:valAx>
      <c:valAx>
        <c:axId val="-1546808096"/>
        <c:scaling>
          <c:orientation val="minMax"/>
          <c:max val="11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crossAx val="-1546813536"/>
        <c:crosses val="max"/>
        <c:crossBetween val="midCat"/>
      </c:valAx>
      <c:valAx>
        <c:axId val="-154681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4680809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87270847900769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'may 16'!$C$8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D1B-402F-B226-ED4787BE76CE}"/>
              </c:ext>
            </c:extLst>
          </c:dPt>
          <c:cat>
            <c:numRef>
              <c:f>'may 16'!$A$9:$A$38</c:f>
              <c:numCache>
                <c:formatCode>m/d/yyyy</c:formatCode>
                <c:ptCount val="30"/>
                <c:pt idx="0">
                  <c:v>42491</c:v>
                </c:pt>
                <c:pt idx="1">
                  <c:v>42492</c:v>
                </c:pt>
                <c:pt idx="2">
                  <c:v>42493</c:v>
                </c:pt>
                <c:pt idx="3">
                  <c:v>42494</c:v>
                </c:pt>
                <c:pt idx="4">
                  <c:v>42495</c:v>
                </c:pt>
                <c:pt idx="5">
                  <c:v>42496</c:v>
                </c:pt>
                <c:pt idx="6">
                  <c:v>42497</c:v>
                </c:pt>
                <c:pt idx="7">
                  <c:v>42498</c:v>
                </c:pt>
                <c:pt idx="8">
                  <c:v>42499</c:v>
                </c:pt>
                <c:pt idx="9">
                  <c:v>42500</c:v>
                </c:pt>
                <c:pt idx="10">
                  <c:v>42501</c:v>
                </c:pt>
                <c:pt idx="11">
                  <c:v>42502</c:v>
                </c:pt>
                <c:pt idx="12">
                  <c:v>42503</c:v>
                </c:pt>
                <c:pt idx="13">
                  <c:v>42504</c:v>
                </c:pt>
                <c:pt idx="14">
                  <c:v>42505</c:v>
                </c:pt>
                <c:pt idx="15">
                  <c:v>42506</c:v>
                </c:pt>
                <c:pt idx="16">
                  <c:v>42507</c:v>
                </c:pt>
                <c:pt idx="17">
                  <c:v>42508</c:v>
                </c:pt>
                <c:pt idx="18">
                  <c:v>42509</c:v>
                </c:pt>
                <c:pt idx="19">
                  <c:v>42510</c:v>
                </c:pt>
                <c:pt idx="20">
                  <c:v>42511</c:v>
                </c:pt>
                <c:pt idx="21">
                  <c:v>42512</c:v>
                </c:pt>
                <c:pt idx="22">
                  <c:v>42513</c:v>
                </c:pt>
                <c:pt idx="23">
                  <c:v>42514</c:v>
                </c:pt>
                <c:pt idx="24">
                  <c:v>42515</c:v>
                </c:pt>
                <c:pt idx="25">
                  <c:v>42516</c:v>
                </c:pt>
                <c:pt idx="26">
                  <c:v>42517</c:v>
                </c:pt>
                <c:pt idx="27">
                  <c:v>42518</c:v>
                </c:pt>
                <c:pt idx="28">
                  <c:v>42519</c:v>
                </c:pt>
                <c:pt idx="29">
                  <c:v>42520</c:v>
                </c:pt>
              </c:numCache>
            </c:numRef>
          </c:cat>
          <c:val>
            <c:numRef>
              <c:f>'may 16'!$C$9:$C$38</c:f>
              <c:numCache>
                <c:formatCode>0.00</c:formatCode>
                <c:ptCount val="30"/>
                <c:pt idx="0">
                  <c:v>100.5</c:v>
                </c:pt>
                <c:pt idx="1">
                  <c:v>100</c:v>
                </c:pt>
                <c:pt idx="2">
                  <c:v>99</c:v>
                </c:pt>
                <c:pt idx="3">
                  <c:v>98.5</c:v>
                </c:pt>
                <c:pt idx="4">
                  <c:v>95</c:v>
                </c:pt>
                <c:pt idx="5">
                  <c:v>94.9</c:v>
                </c:pt>
                <c:pt idx="6">
                  <c:v>93.6</c:v>
                </c:pt>
                <c:pt idx="7">
                  <c:v>94.8</c:v>
                </c:pt>
                <c:pt idx="8">
                  <c:v>96.7</c:v>
                </c:pt>
                <c:pt idx="9">
                  <c:v>99</c:v>
                </c:pt>
                <c:pt idx="10">
                  <c:v>100.3</c:v>
                </c:pt>
                <c:pt idx="11">
                  <c:v>100</c:v>
                </c:pt>
                <c:pt idx="12">
                  <c:v>100.1</c:v>
                </c:pt>
                <c:pt idx="13">
                  <c:v>100.3</c:v>
                </c:pt>
                <c:pt idx="14">
                  <c:v>100.2</c:v>
                </c:pt>
                <c:pt idx="15">
                  <c:v>100.1</c:v>
                </c:pt>
                <c:pt idx="16">
                  <c:v>100</c:v>
                </c:pt>
                <c:pt idx="17">
                  <c:v>102</c:v>
                </c:pt>
                <c:pt idx="18">
                  <c:v>102</c:v>
                </c:pt>
                <c:pt idx="19">
                  <c:v>102.2</c:v>
                </c:pt>
                <c:pt idx="20">
                  <c:v>100</c:v>
                </c:pt>
                <c:pt idx="21">
                  <c:v>101.4</c:v>
                </c:pt>
                <c:pt idx="22">
                  <c:v>102.2</c:v>
                </c:pt>
                <c:pt idx="23">
                  <c:v>101.4</c:v>
                </c:pt>
                <c:pt idx="24">
                  <c:v>102</c:v>
                </c:pt>
                <c:pt idx="25">
                  <c:v>103</c:v>
                </c:pt>
                <c:pt idx="26">
                  <c:v>0</c:v>
                </c:pt>
                <c:pt idx="27">
                  <c:v>103.4</c:v>
                </c:pt>
                <c:pt idx="28">
                  <c:v>103</c:v>
                </c:pt>
                <c:pt idx="29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1B-402F-B226-ED4787BE7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10816"/>
        <c:axId val="-1546829312"/>
      </c:lineChart>
      <c:scatterChart>
        <c:scatterStyle val="lineMarker"/>
        <c:varyColors val="0"/>
        <c:ser>
          <c:idx val="1"/>
          <c:order val="1"/>
          <c:tx>
            <c:strRef>
              <c:f>'may 16'!$M$39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'may 16'!$L$40:$L$41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'may 16'!$M$40:$M$41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1B-402F-B226-ED4787BE7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28224"/>
        <c:axId val="-1546821152"/>
      </c:scatterChart>
      <c:dateAx>
        <c:axId val="-1546810816"/>
        <c:scaling>
          <c:orientation val="minMax"/>
          <c:max val="42521"/>
          <c:min val="42491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29312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829312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10816"/>
        <c:crosses val="autoZero"/>
        <c:crossBetween val="between"/>
        <c:majorUnit val="5"/>
        <c:minorUnit val="0.1"/>
      </c:valAx>
      <c:valAx>
        <c:axId val="-1546828224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46821152"/>
        <c:crosses val="max"/>
        <c:crossBetween val="midCat"/>
      </c:valAx>
      <c:valAx>
        <c:axId val="-1546821152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28224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'June 16 '!$B$8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'June 16 '!$A$9:$A$38</c:f>
              <c:numCache>
                <c:formatCode>m/d/yyyy</c:formatCode>
                <c:ptCount val="30"/>
                <c:pt idx="0">
                  <c:v>42522</c:v>
                </c:pt>
                <c:pt idx="1">
                  <c:v>42523</c:v>
                </c:pt>
                <c:pt idx="2">
                  <c:v>42524</c:v>
                </c:pt>
                <c:pt idx="3">
                  <c:v>42525</c:v>
                </c:pt>
                <c:pt idx="4">
                  <c:v>42526</c:v>
                </c:pt>
                <c:pt idx="5">
                  <c:v>42527</c:v>
                </c:pt>
                <c:pt idx="6">
                  <c:v>42528</c:v>
                </c:pt>
                <c:pt idx="7">
                  <c:v>42529</c:v>
                </c:pt>
                <c:pt idx="8">
                  <c:v>42530</c:v>
                </c:pt>
                <c:pt idx="9">
                  <c:v>42531</c:v>
                </c:pt>
                <c:pt idx="10">
                  <c:v>42532</c:v>
                </c:pt>
                <c:pt idx="11">
                  <c:v>42533</c:v>
                </c:pt>
                <c:pt idx="12">
                  <c:v>42534</c:v>
                </c:pt>
                <c:pt idx="13">
                  <c:v>42535</c:v>
                </c:pt>
                <c:pt idx="14">
                  <c:v>42536</c:v>
                </c:pt>
                <c:pt idx="15">
                  <c:v>42537</c:v>
                </c:pt>
                <c:pt idx="16">
                  <c:v>42538</c:v>
                </c:pt>
                <c:pt idx="17">
                  <c:v>42539</c:v>
                </c:pt>
                <c:pt idx="18">
                  <c:v>42540</c:v>
                </c:pt>
                <c:pt idx="19">
                  <c:v>42541</c:v>
                </c:pt>
                <c:pt idx="20">
                  <c:v>42542</c:v>
                </c:pt>
                <c:pt idx="21">
                  <c:v>42543</c:v>
                </c:pt>
                <c:pt idx="22">
                  <c:v>42544</c:v>
                </c:pt>
                <c:pt idx="23">
                  <c:v>42545</c:v>
                </c:pt>
                <c:pt idx="24">
                  <c:v>42546</c:v>
                </c:pt>
                <c:pt idx="25">
                  <c:v>42547</c:v>
                </c:pt>
                <c:pt idx="26">
                  <c:v>42548</c:v>
                </c:pt>
                <c:pt idx="27">
                  <c:v>42549</c:v>
                </c:pt>
                <c:pt idx="28">
                  <c:v>42550</c:v>
                </c:pt>
                <c:pt idx="29">
                  <c:v>42551</c:v>
                </c:pt>
              </c:numCache>
            </c:numRef>
          </c:cat>
          <c:val>
            <c:numRef>
              <c:f>'June 16 '!$B$9:$B$38</c:f>
              <c:numCache>
                <c:formatCode>0.00</c:formatCode>
                <c:ptCount val="30"/>
                <c:pt idx="0">
                  <c:v>94</c:v>
                </c:pt>
                <c:pt idx="1">
                  <c:v>95.1</c:v>
                </c:pt>
                <c:pt idx="2">
                  <c:v>95.2</c:v>
                </c:pt>
                <c:pt idx="3">
                  <c:v>95.6</c:v>
                </c:pt>
                <c:pt idx="4">
                  <c:v>95.4</c:v>
                </c:pt>
                <c:pt idx="5">
                  <c:v>95.8</c:v>
                </c:pt>
                <c:pt idx="6">
                  <c:v>96</c:v>
                </c:pt>
                <c:pt idx="7">
                  <c:v>96</c:v>
                </c:pt>
                <c:pt idx="8">
                  <c:v>96.1</c:v>
                </c:pt>
                <c:pt idx="9">
                  <c:v>96.4</c:v>
                </c:pt>
                <c:pt idx="10">
                  <c:v>92.9</c:v>
                </c:pt>
                <c:pt idx="11">
                  <c:v>94</c:v>
                </c:pt>
                <c:pt idx="12">
                  <c:v>94.04</c:v>
                </c:pt>
                <c:pt idx="13">
                  <c:v>96.3</c:v>
                </c:pt>
                <c:pt idx="14">
                  <c:v>95.3</c:v>
                </c:pt>
                <c:pt idx="15">
                  <c:v>95.1</c:v>
                </c:pt>
                <c:pt idx="16">
                  <c:v>96</c:v>
                </c:pt>
                <c:pt idx="17">
                  <c:v>93.9</c:v>
                </c:pt>
                <c:pt idx="18">
                  <c:v>94</c:v>
                </c:pt>
                <c:pt idx="19">
                  <c:v>95.8</c:v>
                </c:pt>
                <c:pt idx="20">
                  <c:v>96</c:v>
                </c:pt>
                <c:pt idx="21">
                  <c:v>96.3</c:v>
                </c:pt>
                <c:pt idx="22">
                  <c:v>96.5</c:v>
                </c:pt>
                <c:pt idx="23">
                  <c:v>96.4</c:v>
                </c:pt>
                <c:pt idx="24">
                  <c:v>96.5</c:v>
                </c:pt>
                <c:pt idx="25">
                  <c:v>94.5</c:v>
                </c:pt>
                <c:pt idx="26">
                  <c:v>92.2</c:v>
                </c:pt>
                <c:pt idx="27">
                  <c:v>93</c:v>
                </c:pt>
                <c:pt idx="28">
                  <c:v>93.3</c:v>
                </c:pt>
                <c:pt idx="29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C-4DE9-A030-8AA10198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07552"/>
        <c:axId val="-1546839104"/>
      </c:lineChart>
      <c:scatterChart>
        <c:scatterStyle val="lineMarker"/>
        <c:varyColors val="0"/>
        <c:ser>
          <c:idx val="1"/>
          <c:order val="1"/>
          <c:tx>
            <c:strRef>
              <c:f>'June 16 '!$J$39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errBars>
            <c:errDir val="x"/>
            <c:errBarType val="both"/>
            <c:errValType val="stdErr"/>
            <c:noEndCap val="0"/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errBars>
          <c:errBars>
            <c:errDir val="y"/>
            <c:errBarType val="both"/>
            <c:errValType val="stdErr"/>
            <c:noEndCap val="0"/>
          </c:errBars>
          <c:xVal>
            <c:numRef>
              <c:f>'June 16 '!$I$40:$I$41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'June 16 '!$J$40:$J$41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6C-4DE9-A030-8AA10198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13536"/>
        <c:axId val="-1546808096"/>
      </c:scatterChart>
      <c:dateAx>
        <c:axId val="-1546807552"/>
        <c:scaling>
          <c:orientation val="minMax"/>
          <c:min val="42522"/>
        </c:scaling>
        <c:delete val="0"/>
        <c:axPos val="b"/>
        <c:numFmt formatCode="dd\/mm\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-154683910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839104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07552"/>
        <c:crosses val="autoZero"/>
        <c:crossBetween val="between"/>
        <c:majorUnit val="5"/>
        <c:minorUnit val="0.1"/>
      </c:valAx>
      <c:valAx>
        <c:axId val="-1546808096"/>
        <c:scaling>
          <c:orientation val="minMax"/>
          <c:max val="11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crossAx val="-1546813536"/>
        <c:crosses val="max"/>
        <c:crossBetween val="midCat"/>
      </c:valAx>
      <c:valAx>
        <c:axId val="-154681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4680809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87270847900769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'June 16 '!$C$8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839-4924-85D8-4817464ED945}"/>
              </c:ext>
            </c:extLst>
          </c:dPt>
          <c:cat>
            <c:numRef>
              <c:f>'June 16 '!$A$9:$A$38</c:f>
              <c:numCache>
                <c:formatCode>m/d/yyyy</c:formatCode>
                <c:ptCount val="30"/>
                <c:pt idx="0">
                  <c:v>42522</c:v>
                </c:pt>
                <c:pt idx="1">
                  <c:v>42523</c:v>
                </c:pt>
                <c:pt idx="2">
                  <c:v>42524</c:v>
                </c:pt>
                <c:pt idx="3">
                  <c:v>42525</c:v>
                </c:pt>
                <c:pt idx="4">
                  <c:v>42526</c:v>
                </c:pt>
                <c:pt idx="5">
                  <c:v>42527</c:v>
                </c:pt>
                <c:pt idx="6">
                  <c:v>42528</c:v>
                </c:pt>
                <c:pt idx="7">
                  <c:v>42529</c:v>
                </c:pt>
                <c:pt idx="8">
                  <c:v>42530</c:v>
                </c:pt>
                <c:pt idx="9">
                  <c:v>42531</c:v>
                </c:pt>
                <c:pt idx="10">
                  <c:v>42532</c:v>
                </c:pt>
                <c:pt idx="11">
                  <c:v>42533</c:v>
                </c:pt>
                <c:pt idx="12">
                  <c:v>42534</c:v>
                </c:pt>
                <c:pt idx="13">
                  <c:v>42535</c:v>
                </c:pt>
                <c:pt idx="14">
                  <c:v>42536</c:v>
                </c:pt>
                <c:pt idx="15">
                  <c:v>42537</c:v>
                </c:pt>
                <c:pt idx="16">
                  <c:v>42538</c:v>
                </c:pt>
                <c:pt idx="17">
                  <c:v>42539</c:v>
                </c:pt>
                <c:pt idx="18">
                  <c:v>42540</c:v>
                </c:pt>
                <c:pt idx="19">
                  <c:v>42541</c:v>
                </c:pt>
                <c:pt idx="20">
                  <c:v>42542</c:v>
                </c:pt>
                <c:pt idx="21">
                  <c:v>42543</c:v>
                </c:pt>
                <c:pt idx="22">
                  <c:v>42544</c:v>
                </c:pt>
                <c:pt idx="23">
                  <c:v>42545</c:v>
                </c:pt>
                <c:pt idx="24">
                  <c:v>42546</c:v>
                </c:pt>
                <c:pt idx="25">
                  <c:v>42547</c:v>
                </c:pt>
                <c:pt idx="26">
                  <c:v>42548</c:v>
                </c:pt>
                <c:pt idx="27">
                  <c:v>42549</c:v>
                </c:pt>
                <c:pt idx="28">
                  <c:v>42550</c:v>
                </c:pt>
                <c:pt idx="29">
                  <c:v>42551</c:v>
                </c:pt>
              </c:numCache>
            </c:numRef>
          </c:cat>
          <c:val>
            <c:numRef>
              <c:f>'June 16 '!$C$9:$C$38</c:f>
              <c:numCache>
                <c:formatCode>0.00</c:formatCode>
                <c:ptCount val="30"/>
                <c:pt idx="0">
                  <c:v>102.8</c:v>
                </c:pt>
                <c:pt idx="1">
                  <c:v>102</c:v>
                </c:pt>
                <c:pt idx="2">
                  <c:v>101.6</c:v>
                </c:pt>
                <c:pt idx="3">
                  <c:v>102.8</c:v>
                </c:pt>
                <c:pt idx="4">
                  <c:v>100</c:v>
                </c:pt>
                <c:pt idx="5">
                  <c:v>105</c:v>
                </c:pt>
                <c:pt idx="6">
                  <c:v>101.6</c:v>
                </c:pt>
                <c:pt idx="7">
                  <c:v>100</c:v>
                </c:pt>
                <c:pt idx="8">
                  <c:v>109.3</c:v>
                </c:pt>
                <c:pt idx="9">
                  <c:v>100</c:v>
                </c:pt>
                <c:pt idx="10">
                  <c:v>99.7</c:v>
                </c:pt>
                <c:pt idx="11">
                  <c:v>103.1</c:v>
                </c:pt>
                <c:pt idx="12">
                  <c:v>103.5</c:v>
                </c:pt>
                <c:pt idx="13">
                  <c:v>102.1</c:v>
                </c:pt>
                <c:pt idx="14">
                  <c:v>98.9</c:v>
                </c:pt>
                <c:pt idx="15">
                  <c:v>99.2</c:v>
                </c:pt>
                <c:pt idx="16">
                  <c:v>100</c:v>
                </c:pt>
                <c:pt idx="17">
                  <c:v>110.5</c:v>
                </c:pt>
                <c:pt idx="18">
                  <c:v>110</c:v>
                </c:pt>
                <c:pt idx="19">
                  <c:v>102.9</c:v>
                </c:pt>
                <c:pt idx="20">
                  <c:v>102.6</c:v>
                </c:pt>
                <c:pt idx="21">
                  <c:v>105.7</c:v>
                </c:pt>
                <c:pt idx="22">
                  <c:v>105.8</c:v>
                </c:pt>
                <c:pt idx="23">
                  <c:v>104.2</c:v>
                </c:pt>
                <c:pt idx="24">
                  <c:v>103.2</c:v>
                </c:pt>
                <c:pt idx="25">
                  <c:v>104</c:v>
                </c:pt>
                <c:pt idx="26">
                  <c:v>100.4</c:v>
                </c:pt>
                <c:pt idx="27">
                  <c:v>102.4</c:v>
                </c:pt>
                <c:pt idx="28">
                  <c:v>102.2</c:v>
                </c:pt>
                <c:pt idx="29">
                  <c:v>102.3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9-4924-85D8-4817464ED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10816"/>
        <c:axId val="-1546829312"/>
      </c:lineChart>
      <c:scatterChart>
        <c:scatterStyle val="lineMarker"/>
        <c:varyColors val="0"/>
        <c:ser>
          <c:idx val="1"/>
          <c:order val="1"/>
          <c:tx>
            <c:strRef>
              <c:f>'June 16 '!$M$39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'June 16 '!$L$40:$L$41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'June 16 '!$M$40:$M$41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839-4924-85D8-4817464ED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28224"/>
        <c:axId val="-1546821152"/>
      </c:scatterChart>
      <c:dateAx>
        <c:axId val="-1546810816"/>
        <c:scaling>
          <c:orientation val="minMax"/>
          <c:min val="42522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29312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829312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10816"/>
        <c:crosses val="autoZero"/>
        <c:crossBetween val="between"/>
        <c:majorUnit val="5"/>
        <c:minorUnit val="0.1"/>
      </c:valAx>
      <c:valAx>
        <c:axId val="-1546828224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46821152"/>
        <c:crosses val="max"/>
        <c:crossBetween val="midCat"/>
      </c:valAx>
      <c:valAx>
        <c:axId val="-1546821152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28224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53234374143013E-2"/>
          <c:y val="0.26996073837877704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'July 16'!$B$8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'July 16'!$A$9:$A$39</c:f>
              <c:numCache>
                <c:formatCode>m/d/yyyy</c:formatCode>
                <c:ptCount val="31"/>
                <c:pt idx="1">
                  <c:v>43617</c:v>
                </c:pt>
                <c:pt idx="2">
                  <c:v>43618</c:v>
                </c:pt>
                <c:pt idx="3">
                  <c:v>43619</c:v>
                </c:pt>
                <c:pt idx="4">
                  <c:v>43620</c:v>
                </c:pt>
                <c:pt idx="5">
                  <c:v>43621</c:v>
                </c:pt>
                <c:pt idx="6">
                  <c:v>43622</c:v>
                </c:pt>
                <c:pt idx="7">
                  <c:v>43623</c:v>
                </c:pt>
                <c:pt idx="8">
                  <c:v>43624</c:v>
                </c:pt>
                <c:pt idx="9">
                  <c:v>43625</c:v>
                </c:pt>
                <c:pt idx="10">
                  <c:v>43626</c:v>
                </c:pt>
                <c:pt idx="11">
                  <c:v>43627</c:v>
                </c:pt>
                <c:pt idx="12">
                  <c:v>43628</c:v>
                </c:pt>
                <c:pt idx="13">
                  <c:v>43629</c:v>
                </c:pt>
                <c:pt idx="14">
                  <c:v>43630</c:v>
                </c:pt>
                <c:pt idx="15">
                  <c:v>43631</c:v>
                </c:pt>
                <c:pt idx="16">
                  <c:v>43632</c:v>
                </c:pt>
                <c:pt idx="17">
                  <c:v>43633</c:v>
                </c:pt>
                <c:pt idx="18">
                  <c:v>43634</c:v>
                </c:pt>
                <c:pt idx="19">
                  <c:v>43635</c:v>
                </c:pt>
                <c:pt idx="20">
                  <c:v>43636</c:v>
                </c:pt>
                <c:pt idx="21">
                  <c:v>43637</c:v>
                </c:pt>
                <c:pt idx="22">
                  <c:v>43638</c:v>
                </c:pt>
                <c:pt idx="23">
                  <c:v>43639</c:v>
                </c:pt>
                <c:pt idx="24">
                  <c:v>43640</c:v>
                </c:pt>
                <c:pt idx="25">
                  <c:v>43641</c:v>
                </c:pt>
                <c:pt idx="26">
                  <c:v>43642</c:v>
                </c:pt>
                <c:pt idx="27">
                  <c:v>43643</c:v>
                </c:pt>
                <c:pt idx="28">
                  <c:v>43644</c:v>
                </c:pt>
                <c:pt idx="29">
                  <c:v>43645</c:v>
                </c:pt>
                <c:pt idx="30">
                  <c:v>43646</c:v>
                </c:pt>
              </c:numCache>
            </c:numRef>
          </c:cat>
          <c:val>
            <c:numRef>
              <c:f>'July 16'!$B$9:$B$39</c:f>
              <c:numCache>
                <c:formatCode>0.00</c:formatCode>
                <c:ptCount val="31"/>
                <c:pt idx="0">
                  <c:v>91.5</c:v>
                </c:pt>
                <c:pt idx="1">
                  <c:v>93</c:v>
                </c:pt>
                <c:pt idx="2">
                  <c:v>94.1</c:v>
                </c:pt>
                <c:pt idx="3">
                  <c:v>94</c:v>
                </c:pt>
                <c:pt idx="4">
                  <c:v>96.3</c:v>
                </c:pt>
                <c:pt idx="5">
                  <c:v>93.9</c:v>
                </c:pt>
                <c:pt idx="6">
                  <c:v>96.7</c:v>
                </c:pt>
                <c:pt idx="7">
                  <c:v>95</c:v>
                </c:pt>
                <c:pt idx="8">
                  <c:v>92.4</c:v>
                </c:pt>
                <c:pt idx="9">
                  <c:v>95</c:v>
                </c:pt>
                <c:pt idx="10">
                  <c:v>94</c:v>
                </c:pt>
                <c:pt idx="11">
                  <c:v>96</c:v>
                </c:pt>
                <c:pt idx="12">
                  <c:v>94.4</c:v>
                </c:pt>
                <c:pt idx="13">
                  <c:v>90</c:v>
                </c:pt>
                <c:pt idx="14">
                  <c:v>90</c:v>
                </c:pt>
                <c:pt idx="15">
                  <c:v>85</c:v>
                </c:pt>
                <c:pt idx="16">
                  <c:v>89</c:v>
                </c:pt>
                <c:pt idx="17">
                  <c:v>92</c:v>
                </c:pt>
                <c:pt idx="18">
                  <c:v>92.5</c:v>
                </c:pt>
                <c:pt idx="19">
                  <c:v>91.5</c:v>
                </c:pt>
                <c:pt idx="20">
                  <c:v>92.5</c:v>
                </c:pt>
                <c:pt idx="21">
                  <c:v>93.1</c:v>
                </c:pt>
                <c:pt idx="22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C-43C4-8043-EF713F56B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07552"/>
        <c:axId val="-1546839104"/>
      </c:lineChart>
      <c:scatterChart>
        <c:scatterStyle val="lineMarker"/>
        <c:varyColors val="0"/>
        <c:ser>
          <c:idx val="1"/>
          <c:order val="1"/>
          <c:tx>
            <c:strRef>
              <c:f>'July 16'!$J$40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errBars>
            <c:errDir val="x"/>
            <c:errBarType val="both"/>
            <c:errValType val="stdErr"/>
            <c:noEndCap val="0"/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errBars>
          <c:errBars>
            <c:errDir val="y"/>
            <c:errBarType val="both"/>
            <c:errValType val="stdErr"/>
            <c:noEndCap val="0"/>
          </c:errBars>
          <c:xVal>
            <c:numRef>
              <c:f>'July 16'!$I$41:$I$42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'July 16'!$J$41:$J$42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0C-43C4-8043-EF713F56B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13536"/>
        <c:axId val="-1546808096"/>
      </c:scatterChart>
      <c:dateAx>
        <c:axId val="-1546807552"/>
        <c:scaling>
          <c:orientation val="minMax"/>
          <c:max val="43646"/>
          <c:min val="43617"/>
        </c:scaling>
        <c:delete val="0"/>
        <c:axPos val="b"/>
        <c:numFmt formatCode="dd\/mm\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-154683910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839104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07552"/>
        <c:crosses val="autoZero"/>
        <c:crossBetween val="between"/>
        <c:majorUnit val="5"/>
        <c:minorUnit val="0.1"/>
      </c:valAx>
      <c:valAx>
        <c:axId val="-1546808096"/>
        <c:scaling>
          <c:orientation val="minMax"/>
          <c:max val="11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crossAx val="-1546813536"/>
        <c:crosses val="max"/>
        <c:crossBetween val="midCat"/>
      </c:valAx>
      <c:valAx>
        <c:axId val="-154681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4680809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182455966589079"/>
          <c:y val="3.45911949685534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'MCV-Jan'!$B$7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'MCV-Jan'!$A$8:$A$39</c:f>
              <c:numCache>
                <c:formatCode>m/d/yyyy</c:formatCode>
                <c:ptCount val="32"/>
                <c:pt idx="0">
                  <c:v>42032</c:v>
                </c:pt>
                <c:pt idx="1">
                  <c:v>42033</c:v>
                </c:pt>
                <c:pt idx="2">
                  <c:v>42034</c:v>
                </c:pt>
                <c:pt idx="3">
                  <c:v>42035</c:v>
                </c:pt>
                <c:pt idx="4">
                  <c:v>42036</c:v>
                </c:pt>
                <c:pt idx="5">
                  <c:v>42037</c:v>
                </c:pt>
                <c:pt idx="6">
                  <c:v>42038</c:v>
                </c:pt>
                <c:pt idx="7">
                  <c:v>42039</c:v>
                </c:pt>
                <c:pt idx="8">
                  <c:v>42040</c:v>
                </c:pt>
                <c:pt idx="9">
                  <c:v>42041</c:v>
                </c:pt>
                <c:pt idx="10">
                  <c:v>42042</c:v>
                </c:pt>
                <c:pt idx="11">
                  <c:v>42043</c:v>
                </c:pt>
                <c:pt idx="12">
                  <c:v>42044</c:v>
                </c:pt>
                <c:pt idx="13">
                  <c:v>42045</c:v>
                </c:pt>
                <c:pt idx="14">
                  <c:v>42046</c:v>
                </c:pt>
                <c:pt idx="15">
                  <c:v>42047</c:v>
                </c:pt>
                <c:pt idx="16">
                  <c:v>42048</c:v>
                </c:pt>
                <c:pt idx="17">
                  <c:v>42049</c:v>
                </c:pt>
                <c:pt idx="18">
                  <c:v>42050</c:v>
                </c:pt>
                <c:pt idx="19">
                  <c:v>42051</c:v>
                </c:pt>
                <c:pt idx="20">
                  <c:v>42052</c:v>
                </c:pt>
                <c:pt idx="21">
                  <c:v>42053</c:v>
                </c:pt>
                <c:pt idx="22">
                  <c:v>42054</c:v>
                </c:pt>
                <c:pt idx="23">
                  <c:v>42055</c:v>
                </c:pt>
                <c:pt idx="24">
                  <c:v>42056</c:v>
                </c:pt>
                <c:pt idx="25">
                  <c:v>42057</c:v>
                </c:pt>
                <c:pt idx="26">
                  <c:v>42058</c:v>
                </c:pt>
                <c:pt idx="27">
                  <c:v>42059</c:v>
                </c:pt>
                <c:pt idx="28">
                  <c:v>42060</c:v>
                </c:pt>
                <c:pt idx="29">
                  <c:v>42061</c:v>
                </c:pt>
                <c:pt idx="30">
                  <c:v>42062</c:v>
                </c:pt>
                <c:pt idx="31">
                  <c:v>42063</c:v>
                </c:pt>
              </c:numCache>
            </c:numRef>
          </c:cat>
          <c:val>
            <c:numRef>
              <c:f>'MCV-Jan'!$B$8:$B$39</c:f>
              <c:numCache>
                <c:formatCode>0.00</c:formatCode>
                <c:ptCount val="32"/>
                <c:pt idx="0">
                  <c:v>97.6</c:v>
                </c:pt>
                <c:pt idx="1">
                  <c:v>97.8</c:v>
                </c:pt>
                <c:pt idx="2">
                  <c:v>97.1</c:v>
                </c:pt>
                <c:pt idx="3">
                  <c:v>97.1</c:v>
                </c:pt>
                <c:pt idx="4">
                  <c:v>98.1</c:v>
                </c:pt>
                <c:pt idx="5">
                  <c:v>98.3</c:v>
                </c:pt>
                <c:pt idx="6">
                  <c:v>97.9</c:v>
                </c:pt>
                <c:pt idx="7">
                  <c:v>97.9</c:v>
                </c:pt>
                <c:pt idx="8">
                  <c:v>97.9</c:v>
                </c:pt>
                <c:pt idx="9">
                  <c:v>97.9</c:v>
                </c:pt>
                <c:pt idx="10">
                  <c:v>97.9</c:v>
                </c:pt>
                <c:pt idx="11">
                  <c:v>98.2</c:v>
                </c:pt>
                <c:pt idx="12">
                  <c:v>97.9</c:v>
                </c:pt>
                <c:pt idx="13">
                  <c:v>97.9</c:v>
                </c:pt>
                <c:pt idx="14">
                  <c:v>98.1</c:v>
                </c:pt>
                <c:pt idx="15">
                  <c:v>97.9</c:v>
                </c:pt>
                <c:pt idx="16">
                  <c:v>97.9</c:v>
                </c:pt>
                <c:pt idx="17">
                  <c:v>97.2</c:v>
                </c:pt>
                <c:pt idx="18">
                  <c:v>97.8</c:v>
                </c:pt>
                <c:pt idx="19">
                  <c:v>99</c:v>
                </c:pt>
                <c:pt idx="20">
                  <c:v>98.6</c:v>
                </c:pt>
                <c:pt idx="21">
                  <c:v>97.9</c:v>
                </c:pt>
                <c:pt idx="22">
                  <c:v>97.9</c:v>
                </c:pt>
                <c:pt idx="23">
                  <c:v>97.9</c:v>
                </c:pt>
                <c:pt idx="24">
                  <c:v>97.9</c:v>
                </c:pt>
                <c:pt idx="25">
                  <c:v>98.5</c:v>
                </c:pt>
                <c:pt idx="26">
                  <c:v>97.9</c:v>
                </c:pt>
                <c:pt idx="27">
                  <c:v>98.9</c:v>
                </c:pt>
                <c:pt idx="28">
                  <c:v>98.6</c:v>
                </c:pt>
                <c:pt idx="29">
                  <c:v>98.9</c:v>
                </c:pt>
                <c:pt idx="30">
                  <c:v>98.9</c:v>
                </c:pt>
                <c:pt idx="31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8-49AC-AC38-0E4394F6F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684400"/>
        <c:axId val="-1551707792"/>
      </c:lineChart>
      <c:scatterChart>
        <c:scatterStyle val="lineMarker"/>
        <c:varyColors val="0"/>
        <c:ser>
          <c:idx val="1"/>
          <c:order val="1"/>
          <c:tx>
            <c:strRef>
              <c:f>'MCV-Jan'!$J$41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'MCV-Jan'!$I$42:$I$43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'MCV-Jan'!$J$42:$J$43</c:f>
              <c:numCache>
                <c:formatCode>0.00</c:formatCode>
                <c:ptCount val="2"/>
                <c:pt idx="0">
                  <c:v>90.3</c:v>
                </c:pt>
                <c:pt idx="1">
                  <c:v>106.3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08-49AC-AC38-0E4394F6F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690384"/>
        <c:axId val="-1551687120"/>
      </c:scatterChart>
      <c:dateAx>
        <c:axId val="-1551684400"/>
        <c:scaling>
          <c:orientation val="minMax"/>
          <c:max val="42063"/>
          <c:min val="42032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70779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51707792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84400"/>
        <c:crosses val="autoZero"/>
        <c:crossBetween val="between"/>
        <c:majorUnit val="5"/>
        <c:minorUnit val="0.1"/>
      </c:valAx>
      <c:valAx>
        <c:axId val="-1551690384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87120"/>
        <c:crosses val="max"/>
        <c:crossBetween val="midCat"/>
      </c:valAx>
      <c:valAx>
        <c:axId val="-1551687120"/>
        <c:scaling>
          <c:orientation val="minMax"/>
          <c:max val="120"/>
          <c:min val="7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90384"/>
        <c:crosses val="max"/>
        <c:crossBetween val="midCat"/>
        <c:majorUnit val="5"/>
        <c:minorUnit val="0.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87270847900769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'July 16'!$C$8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FFE-47CD-8169-286E3649E532}"/>
              </c:ext>
            </c:extLst>
          </c:dPt>
          <c:cat>
            <c:numRef>
              <c:f>'July 16'!$A$9:$A$39</c:f>
              <c:numCache>
                <c:formatCode>m/d/yyyy</c:formatCode>
                <c:ptCount val="31"/>
                <c:pt idx="1">
                  <c:v>43617</c:v>
                </c:pt>
                <c:pt idx="2">
                  <c:v>43618</c:v>
                </c:pt>
                <c:pt idx="3">
                  <c:v>43619</c:v>
                </c:pt>
                <c:pt idx="4">
                  <c:v>43620</c:v>
                </c:pt>
                <c:pt idx="5">
                  <c:v>43621</c:v>
                </c:pt>
                <c:pt idx="6">
                  <c:v>43622</c:v>
                </c:pt>
                <c:pt idx="7">
                  <c:v>43623</c:v>
                </c:pt>
                <c:pt idx="8">
                  <c:v>43624</c:v>
                </c:pt>
                <c:pt idx="9">
                  <c:v>43625</c:v>
                </c:pt>
                <c:pt idx="10">
                  <c:v>43626</c:v>
                </c:pt>
                <c:pt idx="11">
                  <c:v>43627</c:v>
                </c:pt>
                <c:pt idx="12">
                  <c:v>43628</c:v>
                </c:pt>
                <c:pt idx="13">
                  <c:v>43629</c:v>
                </c:pt>
                <c:pt idx="14">
                  <c:v>43630</c:v>
                </c:pt>
                <c:pt idx="15">
                  <c:v>43631</c:v>
                </c:pt>
                <c:pt idx="16">
                  <c:v>43632</c:v>
                </c:pt>
                <c:pt idx="17">
                  <c:v>43633</c:v>
                </c:pt>
                <c:pt idx="18">
                  <c:v>43634</c:v>
                </c:pt>
                <c:pt idx="19">
                  <c:v>43635</c:v>
                </c:pt>
                <c:pt idx="20">
                  <c:v>43636</c:v>
                </c:pt>
                <c:pt idx="21">
                  <c:v>43637</c:v>
                </c:pt>
                <c:pt idx="22">
                  <c:v>43638</c:v>
                </c:pt>
                <c:pt idx="23">
                  <c:v>43639</c:v>
                </c:pt>
                <c:pt idx="24">
                  <c:v>43640</c:v>
                </c:pt>
                <c:pt idx="25">
                  <c:v>43641</c:v>
                </c:pt>
                <c:pt idx="26">
                  <c:v>43642</c:v>
                </c:pt>
                <c:pt idx="27">
                  <c:v>43643</c:v>
                </c:pt>
                <c:pt idx="28">
                  <c:v>43644</c:v>
                </c:pt>
                <c:pt idx="29">
                  <c:v>43645</c:v>
                </c:pt>
                <c:pt idx="30">
                  <c:v>43646</c:v>
                </c:pt>
              </c:numCache>
            </c:numRef>
          </c:cat>
          <c:val>
            <c:numRef>
              <c:f>'July 16'!$C$9:$C$39</c:f>
              <c:numCache>
                <c:formatCode>0.00</c:formatCode>
                <c:ptCount val="31"/>
                <c:pt idx="0">
                  <c:v>101.2</c:v>
                </c:pt>
                <c:pt idx="1">
                  <c:v>101</c:v>
                </c:pt>
                <c:pt idx="2">
                  <c:v>100</c:v>
                </c:pt>
                <c:pt idx="3">
                  <c:v>103.6</c:v>
                </c:pt>
                <c:pt idx="4">
                  <c:v>102.9</c:v>
                </c:pt>
                <c:pt idx="5">
                  <c:v>102.1</c:v>
                </c:pt>
                <c:pt idx="6">
                  <c:v>104.1</c:v>
                </c:pt>
                <c:pt idx="7">
                  <c:v>103.1</c:v>
                </c:pt>
                <c:pt idx="8">
                  <c:v>102.1</c:v>
                </c:pt>
                <c:pt idx="9">
                  <c:v>100</c:v>
                </c:pt>
                <c:pt idx="10">
                  <c:v>100</c:v>
                </c:pt>
                <c:pt idx="11">
                  <c:v>101</c:v>
                </c:pt>
                <c:pt idx="12">
                  <c:v>99</c:v>
                </c:pt>
                <c:pt idx="13">
                  <c:v>100</c:v>
                </c:pt>
                <c:pt idx="14">
                  <c:v>95</c:v>
                </c:pt>
                <c:pt idx="15">
                  <c:v>100</c:v>
                </c:pt>
                <c:pt idx="16">
                  <c:v>105</c:v>
                </c:pt>
                <c:pt idx="17">
                  <c:v>100</c:v>
                </c:pt>
                <c:pt idx="18">
                  <c:v>105.2</c:v>
                </c:pt>
                <c:pt idx="19">
                  <c:v>99.4</c:v>
                </c:pt>
                <c:pt idx="20">
                  <c:v>96.4</c:v>
                </c:pt>
                <c:pt idx="21">
                  <c:v>95.1</c:v>
                </c:pt>
                <c:pt idx="22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E-47CD-8169-286E3649E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10816"/>
        <c:axId val="-1546829312"/>
      </c:lineChart>
      <c:scatterChart>
        <c:scatterStyle val="lineMarker"/>
        <c:varyColors val="0"/>
        <c:ser>
          <c:idx val="1"/>
          <c:order val="1"/>
          <c:tx>
            <c:strRef>
              <c:f>'July 16'!$M$40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'July 16'!$L$41:$L$42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'July 16'!$M$41:$M$42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FFE-47CD-8169-286E3649E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28224"/>
        <c:axId val="-1546821152"/>
      </c:scatterChart>
      <c:dateAx>
        <c:axId val="-1546810816"/>
        <c:scaling>
          <c:orientation val="minMax"/>
          <c:min val="42552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29312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829312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10816"/>
        <c:crosses val="autoZero"/>
        <c:crossBetween val="between"/>
        <c:majorUnit val="5"/>
        <c:minorUnit val="0.1"/>
      </c:valAx>
      <c:valAx>
        <c:axId val="-1546828224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46821152"/>
        <c:crosses val="max"/>
        <c:crossBetween val="midCat"/>
      </c:valAx>
      <c:valAx>
        <c:axId val="-1546821152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28224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53234374143013E-2"/>
          <c:y val="0.26996073837877704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'JAN2019'!$B$8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'JAN2019'!$A$9:$A$39</c:f>
              <c:numCache>
                <c:formatCode>m/d/yyyy</c:formatCode>
                <c:ptCount val="31"/>
                <c:pt idx="1">
                  <c:v>43466</c:v>
                </c:pt>
                <c:pt idx="2">
                  <c:v>43467</c:v>
                </c:pt>
                <c:pt idx="3">
                  <c:v>43468</c:v>
                </c:pt>
                <c:pt idx="4">
                  <c:v>43469</c:v>
                </c:pt>
                <c:pt idx="5">
                  <c:v>43470</c:v>
                </c:pt>
                <c:pt idx="6">
                  <c:v>43471</c:v>
                </c:pt>
                <c:pt idx="7">
                  <c:v>43472</c:v>
                </c:pt>
                <c:pt idx="8">
                  <c:v>43473</c:v>
                </c:pt>
                <c:pt idx="9">
                  <c:v>43474</c:v>
                </c:pt>
                <c:pt idx="10">
                  <c:v>43475</c:v>
                </c:pt>
                <c:pt idx="11">
                  <c:v>43476</c:v>
                </c:pt>
                <c:pt idx="12">
                  <c:v>43477</c:v>
                </c:pt>
                <c:pt idx="13">
                  <c:v>43478</c:v>
                </c:pt>
                <c:pt idx="14">
                  <c:v>43479</c:v>
                </c:pt>
                <c:pt idx="15">
                  <c:v>43480</c:v>
                </c:pt>
                <c:pt idx="16">
                  <c:v>43481</c:v>
                </c:pt>
                <c:pt idx="17">
                  <c:v>43482</c:v>
                </c:pt>
                <c:pt idx="18">
                  <c:v>43483</c:v>
                </c:pt>
                <c:pt idx="19">
                  <c:v>43484</c:v>
                </c:pt>
                <c:pt idx="20">
                  <c:v>43485</c:v>
                </c:pt>
                <c:pt idx="21">
                  <c:v>43486</c:v>
                </c:pt>
                <c:pt idx="22">
                  <c:v>43487</c:v>
                </c:pt>
                <c:pt idx="23">
                  <c:v>43488</c:v>
                </c:pt>
                <c:pt idx="24">
                  <c:v>43489</c:v>
                </c:pt>
                <c:pt idx="25">
                  <c:v>43490</c:v>
                </c:pt>
                <c:pt idx="26">
                  <c:v>43491</c:v>
                </c:pt>
                <c:pt idx="27">
                  <c:v>43492</c:v>
                </c:pt>
                <c:pt idx="28">
                  <c:v>43493</c:v>
                </c:pt>
                <c:pt idx="29">
                  <c:v>43494</c:v>
                </c:pt>
                <c:pt idx="30">
                  <c:v>43495</c:v>
                </c:pt>
              </c:numCache>
            </c:numRef>
          </c:cat>
          <c:val>
            <c:numRef>
              <c:f>'JAN2019'!$B$9:$B$39</c:f>
              <c:numCache>
                <c:formatCode>0.00</c:formatCode>
                <c:ptCount val="31"/>
                <c:pt idx="0">
                  <c:v>91.5</c:v>
                </c:pt>
                <c:pt idx="1">
                  <c:v>93</c:v>
                </c:pt>
                <c:pt idx="2">
                  <c:v>94.1</c:v>
                </c:pt>
                <c:pt idx="3">
                  <c:v>94</c:v>
                </c:pt>
                <c:pt idx="4">
                  <c:v>96.3</c:v>
                </c:pt>
                <c:pt idx="5">
                  <c:v>93.9</c:v>
                </c:pt>
                <c:pt idx="6">
                  <c:v>96.7</c:v>
                </c:pt>
                <c:pt idx="7">
                  <c:v>95</c:v>
                </c:pt>
                <c:pt idx="8">
                  <c:v>92.4</c:v>
                </c:pt>
                <c:pt idx="9">
                  <c:v>95</c:v>
                </c:pt>
                <c:pt idx="10">
                  <c:v>94</c:v>
                </c:pt>
                <c:pt idx="11">
                  <c:v>96</c:v>
                </c:pt>
                <c:pt idx="12">
                  <c:v>94.4</c:v>
                </c:pt>
                <c:pt idx="13">
                  <c:v>90</c:v>
                </c:pt>
                <c:pt idx="14">
                  <c:v>90</c:v>
                </c:pt>
                <c:pt idx="15">
                  <c:v>85</c:v>
                </c:pt>
                <c:pt idx="16">
                  <c:v>89</c:v>
                </c:pt>
                <c:pt idx="17">
                  <c:v>92</c:v>
                </c:pt>
                <c:pt idx="18">
                  <c:v>92.5</c:v>
                </c:pt>
                <c:pt idx="19">
                  <c:v>91.5</c:v>
                </c:pt>
                <c:pt idx="20">
                  <c:v>92.5</c:v>
                </c:pt>
                <c:pt idx="21">
                  <c:v>93.1</c:v>
                </c:pt>
                <c:pt idx="22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2-4DCD-9EBE-6453FAC6A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07552"/>
        <c:axId val="-1546839104"/>
      </c:lineChart>
      <c:scatterChart>
        <c:scatterStyle val="lineMarker"/>
        <c:varyColors val="0"/>
        <c:ser>
          <c:idx val="1"/>
          <c:order val="1"/>
          <c:tx>
            <c:strRef>
              <c:f>'JAN2019'!$J$40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errBars>
            <c:errDir val="x"/>
            <c:errBarType val="both"/>
            <c:errValType val="stdErr"/>
            <c:noEndCap val="0"/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errBars>
          <c:errBars>
            <c:errDir val="y"/>
            <c:errBarType val="both"/>
            <c:errValType val="stdErr"/>
            <c:noEndCap val="0"/>
          </c:errBars>
          <c:xVal>
            <c:numRef>
              <c:f>'JAN2019'!$I$41:$I$42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'JAN2019'!$J$41:$J$42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F2-4DCD-9EBE-6453FAC6A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13536"/>
        <c:axId val="-1546808096"/>
      </c:scatterChart>
      <c:dateAx>
        <c:axId val="-1546807552"/>
        <c:scaling>
          <c:orientation val="minMax"/>
          <c:max val="43496"/>
          <c:min val="43466"/>
        </c:scaling>
        <c:delete val="0"/>
        <c:axPos val="b"/>
        <c:numFmt formatCode="dd\/mm\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-154683910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839104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07552"/>
        <c:crosses val="autoZero"/>
        <c:crossBetween val="between"/>
        <c:majorUnit val="5"/>
        <c:minorUnit val="0.1"/>
      </c:valAx>
      <c:valAx>
        <c:axId val="-1546808096"/>
        <c:scaling>
          <c:orientation val="minMax"/>
          <c:max val="11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crossAx val="-1546813536"/>
        <c:crosses val="max"/>
        <c:crossBetween val="midCat"/>
      </c:valAx>
      <c:valAx>
        <c:axId val="-154681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4680809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87270847900769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'JAN2019'!$C$8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7C0-4368-8B33-564E9F6869C8}"/>
              </c:ext>
            </c:extLst>
          </c:dPt>
          <c:cat>
            <c:numRef>
              <c:f>'JAN2019'!$A$9:$A$39</c:f>
              <c:numCache>
                <c:formatCode>m/d/yyyy</c:formatCode>
                <c:ptCount val="31"/>
                <c:pt idx="1">
                  <c:v>43466</c:v>
                </c:pt>
                <c:pt idx="2">
                  <c:v>43467</c:v>
                </c:pt>
                <c:pt idx="3">
                  <c:v>43468</c:v>
                </c:pt>
                <c:pt idx="4">
                  <c:v>43469</c:v>
                </c:pt>
                <c:pt idx="5">
                  <c:v>43470</c:v>
                </c:pt>
                <c:pt idx="6">
                  <c:v>43471</c:v>
                </c:pt>
                <c:pt idx="7">
                  <c:v>43472</c:v>
                </c:pt>
                <c:pt idx="8">
                  <c:v>43473</c:v>
                </c:pt>
                <c:pt idx="9">
                  <c:v>43474</c:v>
                </c:pt>
                <c:pt idx="10">
                  <c:v>43475</c:v>
                </c:pt>
                <c:pt idx="11">
                  <c:v>43476</c:v>
                </c:pt>
                <c:pt idx="12">
                  <c:v>43477</c:v>
                </c:pt>
                <c:pt idx="13">
                  <c:v>43478</c:v>
                </c:pt>
                <c:pt idx="14">
                  <c:v>43479</c:v>
                </c:pt>
                <c:pt idx="15">
                  <c:v>43480</c:v>
                </c:pt>
                <c:pt idx="16">
                  <c:v>43481</c:v>
                </c:pt>
                <c:pt idx="17">
                  <c:v>43482</c:v>
                </c:pt>
                <c:pt idx="18">
                  <c:v>43483</c:v>
                </c:pt>
                <c:pt idx="19">
                  <c:v>43484</c:v>
                </c:pt>
                <c:pt idx="20">
                  <c:v>43485</c:v>
                </c:pt>
                <c:pt idx="21">
                  <c:v>43486</c:v>
                </c:pt>
                <c:pt idx="22">
                  <c:v>43487</c:v>
                </c:pt>
                <c:pt idx="23">
                  <c:v>43488</c:v>
                </c:pt>
                <c:pt idx="24">
                  <c:v>43489</c:v>
                </c:pt>
                <c:pt idx="25">
                  <c:v>43490</c:v>
                </c:pt>
                <c:pt idx="26">
                  <c:v>43491</c:v>
                </c:pt>
                <c:pt idx="27">
                  <c:v>43492</c:v>
                </c:pt>
                <c:pt idx="28">
                  <c:v>43493</c:v>
                </c:pt>
                <c:pt idx="29">
                  <c:v>43494</c:v>
                </c:pt>
                <c:pt idx="30">
                  <c:v>43495</c:v>
                </c:pt>
              </c:numCache>
            </c:numRef>
          </c:cat>
          <c:val>
            <c:numRef>
              <c:f>'JAN2019'!$C$9:$C$39</c:f>
              <c:numCache>
                <c:formatCode>0.00</c:formatCode>
                <c:ptCount val="31"/>
                <c:pt idx="0">
                  <c:v>101.2</c:v>
                </c:pt>
                <c:pt idx="1">
                  <c:v>101</c:v>
                </c:pt>
                <c:pt idx="2">
                  <c:v>100</c:v>
                </c:pt>
                <c:pt idx="3">
                  <c:v>103.6</c:v>
                </c:pt>
                <c:pt idx="4">
                  <c:v>102.9</c:v>
                </c:pt>
                <c:pt idx="5">
                  <c:v>102.1</c:v>
                </c:pt>
                <c:pt idx="6">
                  <c:v>104.1</c:v>
                </c:pt>
                <c:pt idx="7">
                  <c:v>103.1</c:v>
                </c:pt>
                <c:pt idx="8">
                  <c:v>102.1</c:v>
                </c:pt>
                <c:pt idx="9">
                  <c:v>100</c:v>
                </c:pt>
                <c:pt idx="10">
                  <c:v>100</c:v>
                </c:pt>
                <c:pt idx="11">
                  <c:v>101</c:v>
                </c:pt>
                <c:pt idx="12">
                  <c:v>99</c:v>
                </c:pt>
                <c:pt idx="13">
                  <c:v>100</c:v>
                </c:pt>
                <c:pt idx="14">
                  <c:v>95</c:v>
                </c:pt>
                <c:pt idx="15">
                  <c:v>100</c:v>
                </c:pt>
                <c:pt idx="16">
                  <c:v>105</c:v>
                </c:pt>
                <c:pt idx="17">
                  <c:v>100</c:v>
                </c:pt>
                <c:pt idx="18">
                  <c:v>105.2</c:v>
                </c:pt>
                <c:pt idx="19">
                  <c:v>99.4</c:v>
                </c:pt>
                <c:pt idx="20">
                  <c:v>96.4</c:v>
                </c:pt>
                <c:pt idx="21">
                  <c:v>95.1</c:v>
                </c:pt>
                <c:pt idx="22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C0-4368-8B33-564E9F68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10816"/>
        <c:axId val="-1546829312"/>
      </c:lineChart>
      <c:scatterChart>
        <c:scatterStyle val="lineMarker"/>
        <c:varyColors val="0"/>
        <c:ser>
          <c:idx val="1"/>
          <c:order val="1"/>
          <c:tx>
            <c:strRef>
              <c:f>'JAN2019'!$M$40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'JAN2019'!$L$41:$L$42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'JAN2019'!$M$41:$M$42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7C0-4368-8B33-564E9F68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28224"/>
        <c:axId val="-1546821152"/>
      </c:scatterChart>
      <c:dateAx>
        <c:axId val="-1546810816"/>
        <c:scaling>
          <c:orientation val="minMax"/>
          <c:min val="42552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29312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829312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10816"/>
        <c:crosses val="autoZero"/>
        <c:crossBetween val="between"/>
        <c:majorUnit val="5"/>
        <c:minorUnit val="0.1"/>
      </c:valAx>
      <c:valAx>
        <c:axId val="-1546828224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46821152"/>
        <c:crosses val="max"/>
        <c:crossBetween val="midCat"/>
      </c:valAx>
      <c:valAx>
        <c:axId val="-1546821152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28224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53234374143013E-2"/>
          <c:y val="0.26996073837877704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'FEB2019 (2)'!$B$8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'FEB2019 (2)'!$A$9:$A$39</c:f>
              <c:numCache>
                <c:formatCode>m/d/yyyy</c:formatCode>
                <c:ptCount val="31"/>
                <c:pt idx="1">
                  <c:v>43497</c:v>
                </c:pt>
                <c:pt idx="2">
                  <c:v>43498</c:v>
                </c:pt>
                <c:pt idx="3">
                  <c:v>43499</c:v>
                </c:pt>
                <c:pt idx="4">
                  <c:v>43500</c:v>
                </c:pt>
                <c:pt idx="5">
                  <c:v>43501</c:v>
                </c:pt>
                <c:pt idx="6">
                  <c:v>43502</c:v>
                </c:pt>
                <c:pt idx="7">
                  <c:v>43503</c:v>
                </c:pt>
                <c:pt idx="8">
                  <c:v>43504</c:v>
                </c:pt>
                <c:pt idx="9">
                  <c:v>43505</c:v>
                </c:pt>
                <c:pt idx="10">
                  <c:v>43506</c:v>
                </c:pt>
                <c:pt idx="11">
                  <c:v>43507</c:v>
                </c:pt>
                <c:pt idx="12">
                  <c:v>43508</c:v>
                </c:pt>
                <c:pt idx="13">
                  <c:v>43509</c:v>
                </c:pt>
                <c:pt idx="14">
                  <c:v>43510</c:v>
                </c:pt>
                <c:pt idx="15">
                  <c:v>43511</c:v>
                </c:pt>
                <c:pt idx="16">
                  <c:v>43512</c:v>
                </c:pt>
                <c:pt idx="17">
                  <c:v>43513</c:v>
                </c:pt>
                <c:pt idx="18">
                  <c:v>43514</c:v>
                </c:pt>
                <c:pt idx="19">
                  <c:v>43515</c:v>
                </c:pt>
                <c:pt idx="20">
                  <c:v>43516</c:v>
                </c:pt>
                <c:pt idx="21">
                  <c:v>43517</c:v>
                </c:pt>
                <c:pt idx="22">
                  <c:v>43518</c:v>
                </c:pt>
                <c:pt idx="23">
                  <c:v>43519</c:v>
                </c:pt>
                <c:pt idx="24">
                  <c:v>43520</c:v>
                </c:pt>
                <c:pt idx="25">
                  <c:v>43521</c:v>
                </c:pt>
                <c:pt idx="26">
                  <c:v>43522</c:v>
                </c:pt>
                <c:pt idx="27">
                  <c:v>43523</c:v>
                </c:pt>
                <c:pt idx="28">
                  <c:v>43524</c:v>
                </c:pt>
                <c:pt idx="29">
                  <c:v>43525</c:v>
                </c:pt>
                <c:pt idx="30">
                  <c:v>43526</c:v>
                </c:pt>
              </c:numCache>
            </c:numRef>
          </c:cat>
          <c:val>
            <c:numRef>
              <c:f>'FEB2019 (2)'!$B$9:$B$39</c:f>
              <c:numCache>
                <c:formatCode>0.00</c:formatCode>
                <c:ptCount val="31"/>
                <c:pt idx="0">
                  <c:v>91.5</c:v>
                </c:pt>
                <c:pt idx="1">
                  <c:v>93</c:v>
                </c:pt>
                <c:pt idx="2">
                  <c:v>94.1</c:v>
                </c:pt>
                <c:pt idx="3">
                  <c:v>94</c:v>
                </c:pt>
                <c:pt idx="4">
                  <c:v>96.3</c:v>
                </c:pt>
                <c:pt idx="5">
                  <c:v>93.9</c:v>
                </c:pt>
                <c:pt idx="6">
                  <c:v>96.7</c:v>
                </c:pt>
                <c:pt idx="7">
                  <c:v>95</c:v>
                </c:pt>
                <c:pt idx="8">
                  <c:v>92.4</c:v>
                </c:pt>
                <c:pt idx="9">
                  <c:v>95</c:v>
                </c:pt>
                <c:pt idx="10">
                  <c:v>94</c:v>
                </c:pt>
                <c:pt idx="11">
                  <c:v>96</c:v>
                </c:pt>
                <c:pt idx="12">
                  <c:v>94.4</c:v>
                </c:pt>
                <c:pt idx="13">
                  <c:v>90</c:v>
                </c:pt>
                <c:pt idx="14">
                  <c:v>90</c:v>
                </c:pt>
                <c:pt idx="15">
                  <c:v>85</c:v>
                </c:pt>
                <c:pt idx="16">
                  <c:v>89</c:v>
                </c:pt>
                <c:pt idx="17">
                  <c:v>92</c:v>
                </c:pt>
                <c:pt idx="18">
                  <c:v>92.5</c:v>
                </c:pt>
                <c:pt idx="19">
                  <c:v>91.5</c:v>
                </c:pt>
                <c:pt idx="20">
                  <c:v>92.5</c:v>
                </c:pt>
                <c:pt idx="21">
                  <c:v>93.1</c:v>
                </c:pt>
                <c:pt idx="22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2-47C9-A867-49826F9F8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07552"/>
        <c:axId val="-1546839104"/>
      </c:lineChart>
      <c:scatterChart>
        <c:scatterStyle val="lineMarker"/>
        <c:varyColors val="0"/>
        <c:ser>
          <c:idx val="1"/>
          <c:order val="1"/>
          <c:tx>
            <c:strRef>
              <c:f>'FEB2019 (2)'!$J$40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errBars>
            <c:errDir val="x"/>
            <c:errBarType val="both"/>
            <c:errValType val="stdErr"/>
            <c:noEndCap val="0"/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errBars>
          <c:errBars>
            <c:errDir val="y"/>
            <c:errBarType val="both"/>
            <c:errValType val="stdErr"/>
            <c:noEndCap val="0"/>
          </c:errBars>
          <c:xVal>
            <c:numRef>
              <c:f>'FEB2019 (2)'!$I$41:$I$42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'FEB2019 (2)'!$J$41:$J$42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62-47C9-A867-49826F9F8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13536"/>
        <c:axId val="-1546808096"/>
      </c:scatterChart>
      <c:dateAx>
        <c:axId val="-1546807552"/>
        <c:scaling>
          <c:orientation val="minMax"/>
          <c:max val="43496"/>
          <c:min val="43466"/>
        </c:scaling>
        <c:delete val="0"/>
        <c:axPos val="b"/>
        <c:numFmt formatCode="dd\/mm\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-154683910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839104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07552"/>
        <c:crosses val="autoZero"/>
        <c:crossBetween val="between"/>
        <c:majorUnit val="5"/>
        <c:minorUnit val="0.1"/>
      </c:valAx>
      <c:valAx>
        <c:axId val="-1546808096"/>
        <c:scaling>
          <c:orientation val="minMax"/>
          <c:max val="11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crossAx val="-1546813536"/>
        <c:crosses val="max"/>
        <c:crossBetween val="midCat"/>
      </c:valAx>
      <c:valAx>
        <c:axId val="-154681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4680809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87270847900769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'FEB2019 (2)'!$C$8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69-4792-8890-DA0FB8BF1277}"/>
              </c:ext>
            </c:extLst>
          </c:dPt>
          <c:cat>
            <c:numRef>
              <c:f>'FEB2019 (2)'!$A$9:$A$39</c:f>
              <c:numCache>
                <c:formatCode>m/d/yyyy</c:formatCode>
                <c:ptCount val="31"/>
                <c:pt idx="1">
                  <c:v>43497</c:v>
                </c:pt>
                <c:pt idx="2">
                  <c:v>43498</c:v>
                </c:pt>
                <c:pt idx="3">
                  <c:v>43499</c:v>
                </c:pt>
                <c:pt idx="4">
                  <c:v>43500</c:v>
                </c:pt>
                <c:pt idx="5">
                  <c:v>43501</c:v>
                </c:pt>
                <c:pt idx="6">
                  <c:v>43502</c:v>
                </c:pt>
                <c:pt idx="7">
                  <c:v>43503</c:v>
                </c:pt>
                <c:pt idx="8">
                  <c:v>43504</c:v>
                </c:pt>
                <c:pt idx="9">
                  <c:v>43505</c:v>
                </c:pt>
                <c:pt idx="10">
                  <c:v>43506</c:v>
                </c:pt>
                <c:pt idx="11">
                  <c:v>43507</c:v>
                </c:pt>
                <c:pt idx="12">
                  <c:v>43508</c:v>
                </c:pt>
                <c:pt idx="13">
                  <c:v>43509</c:v>
                </c:pt>
                <c:pt idx="14">
                  <c:v>43510</c:v>
                </c:pt>
                <c:pt idx="15">
                  <c:v>43511</c:v>
                </c:pt>
                <c:pt idx="16">
                  <c:v>43512</c:v>
                </c:pt>
                <c:pt idx="17">
                  <c:v>43513</c:v>
                </c:pt>
                <c:pt idx="18">
                  <c:v>43514</c:v>
                </c:pt>
                <c:pt idx="19">
                  <c:v>43515</c:v>
                </c:pt>
                <c:pt idx="20">
                  <c:v>43516</c:v>
                </c:pt>
                <c:pt idx="21">
                  <c:v>43517</c:v>
                </c:pt>
                <c:pt idx="22">
                  <c:v>43518</c:v>
                </c:pt>
                <c:pt idx="23">
                  <c:v>43519</c:v>
                </c:pt>
                <c:pt idx="24">
                  <c:v>43520</c:v>
                </c:pt>
                <c:pt idx="25">
                  <c:v>43521</c:v>
                </c:pt>
                <c:pt idx="26">
                  <c:v>43522</c:v>
                </c:pt>
                <c:pt idx="27">
                  <c:v>43523</c:v>
                </c:pt>
                <c:pt idx="28">
                  <c:v>43524</c:v>
                </c:pt>
                <c:pt idx="29">
                  <c:v>43525</c:v>
                </c:pt>
                <c:pt idx="30">
                  <c:v>43526</c:v>
                </c:pt>
              </c:numCache>
            </c:numRef>
          </c:cat>
          <c:val>
            <c:numRef>
              <c:f>'FEB2019 (2)'!$C$9:$C$39</c:f>
              <c:numCache>
                <c:formatCode>0.00</c:formatCode>
                <c:ptCount val="31"/>
                <c:pt idx="0">
                  <c:v>101.2</c:v>
                </c:pt>
                <c:pt idx="1">
                  <c:v>101</c:v>
                </c:pt>
                <c:pt idx="2">
                  <c:v>100</c:v>
                </c:pt>
                <c:pt idx="3">
                  <c:v>103.6</c:v>
                </c:pt>
                <c:pt idx="4">
                  <c:v>102.9</c:v>
                </c:pt>
                <c:pt idx="5">
                  <c:v>102.1</c:v>
                </c:pt>
                <c:pt idx="6">
                  <c:v>104.1</c:v>
                </c:pt>
                <c:pt idx="7">
                  <c:v>103.1</c:v>
                </c:pt>
                <c:pt idx="8">
                  <c:v>102.1</c:v>
                </c:pt>
                <c:pt idx="9">
                  <c:v>100</c:v>
                </c:pt>
                <c:pt idx="10">
                  <c:v>100</c:v>
                </c:pt>
                <c:pt idx="11">
                  <c:v>101</c:v>
                </c:pt>
                <c:pt idx="12">
                  <c:v>99</c:v>
                </c:pt>
                <c:pt idx="13">
                  <c:v>100</c:v>
                </c:pt>
                <c:pt idx="14">
                  <c:v>95</c:v>
                </c:pt>
                <c:pt idx="15">
                  <c:v>100</c:v>
                </c:pt>
                <c:pt idx="16">
                  <c:v>105</c:v>
                </c:pt>
                <c:pt idx="17">
                  <c:v>100</c:v>
                </c:pt>
                <c:pt idx="18">
                  <c:v>105.2</c:v>
                </c:pt>
                <c:pt idx="19">
                  <c:v>99.4</c:v>
                </c:pt>
                <c:pt idx="20">
                  <c:v>96.4</c:v>
                </c:pt>
                <c:pt idx="21">
                  <c:v>95.1</c:v>
                </c:pt>
                <c:pt idx="22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69-4792-8890-DA0FB8BF1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10816"/>
        <c:axId val="-1546829312"/>
      </c:lineChart>
      <c:scatterChart>
        <c:scatterStyle val="lineMarker"/>
        <c:varyColors val="0"/>
        <c:ser>
          <c:idx val="1"/>
          <c:order val="1"/>
          <c:tx>
            <c:strRef>
              <c:f>'FEB2019 (2)'!$M$40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'FEB2019 (2)'!$L$41:$L$42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'FEB2019 (2)'!$M$41:$M$42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69-4792-8890-DA0FB8BF1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28224"/>
        <c:axId val="-1546821152"/>
      </c:scatterChart>
      <c:dateAx>
        <c:axId val="-1546810816"/>
        <c:scaling>
          <c:orientation val="minMax"/>
          <c:min val="42552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29312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829312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10816"/>
        <c:crosses val="autoZero"/>
        <c:crossBetween val="between"/>
        <c:majorUnit val="5"/>
        <c:minorUnit val="0.1"/>
      </c:valAx>
      <c:valAx>
        <c:axId val="-1546828224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46821152"/>
        <c:crosses val="max"/>
        <c:crossBetween val="midCat"/>
      </c:valAx>
      <c:valAx>
        <c:axId val="-1546821152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28224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700261386797419"/>
          <c:y val="4.0100648575952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53234374143013E-2"/>
          <c:y val="0.26996073837877704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MAECH2019!$B$8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stdErr"/>
            <c:noEndCap val="0"/>
          </c:errBars>
          <c:cat>
            <c:numRef>
              <c:f>MAECH2019!$A$9:$A$39</c:f>
              <c:numCache>
                <c:formatCode>m/d/yyyy</c:formatCode>
                <c:ptCount val="31"/>
                <c:pt idx="1">
                  <c:v>43525</c:v>
                </c:pt>
                <c:pt idx="2">
                  <c:v>43526</c:v>
                </c:pt>
                <c:pt idx="3">
                  <c:v>43527</c:v>
                </c:pt>
                <c:pt idx="4">
                  <c:v>43528</c:v>
                </c:pt>
                <c:pt idx="5">
                  <c:v>43529</c:v>
                </c:pt>
                <c:pt idx="6">
                  <c:v>43530</c:v>
                </c:pt>
                <c:pt idx="7">
                  <c:v>43531</c:v>
                </c:pt>
                <c:pt idx="8">
                  <c:v>43532</c:v>
                </c:pt>
                <c:pt idx="9">
                  <c:v>43533</c:v>
                </c:pt>
                <c:pt idx="10">
                  <c:v>43534</c:v>
                </c:pt>
                <c:pt idx="11">
                  <c:v>43535</c:v>
                </c:pt>
                <c:pt idx="12">
                  <c:v>43536</c:v>
                </c:pt>
                <c:pt idx="13">
                  <c:v>43537</c:v>
                </c:pt>
                <c:pt idx="14">
                  <c:v>43538</c:v>
                </c:pt>
                <c:pt idx="15">
                  <c:v>43539</c:v>
                </c:pt>
                <c:pt idx="16">
                  <c:v>43540</c:v>
                </c:pt>
                <c:pt idx="17">
                  <c:v>43541</c:v>
                </c:pt>
                <c:pt idx="18">
                  <c:v>43542</c:v>
                </c:pt>
                <c:pt idx="19">
                  <c:v>43543</c:v>
                </c:pt>
                <c:pt idx="20">
                  <c:v>43544</c:v>
                </c:pt>
                <c:pt idx="21">
                  <c:v>43545</c:v>
                </c:pt>
                <c:pt idx="22">
                  <c:v>43546</c:v>
                </c:pt>
                <c:pt idx="23">
                  <c:v>43547</c:v>
                </c:pt>
                <c:pt idx="24">
                  <c:v>43548</c:v>
                </c:pt>
                <c:pt idx="25">
                  <c:v>43549</c:v>
                </c:pt>
                <c:pt idx="26">
                  <c:v>43550</c:v>
                </c:pt>
                <c:pt idx="27">
                  <c:v>43551</c:v>
                </c:pt>
                <c:pt idx="28">
                  <c:v>43552</c:v>
                </c:pt>
                <c:pt idx="29">
                  <c:v>43553</c:v>
                </c:pt>
                <c:pt idx="30">
                  <c:v>43554</c:v>
                </c:pt>
              </c:numCache>
            </c:numRef>
          </c:cat>
          <c:val>
            <c:numRef>
              <c:f>MAECH2019!$B$9:$B$39</c:f>
              <c:numCache>
                <c:formatCode>0.00</c:formatCode>
                <c:ptCount val="31"/>
                <c:pt idx="0">
                  <c:v>91.5</c:v>
                </c:pt>
                <c:pt idx="1">
                  <c:v>93</c:v>
                </c:pt>
                <c:pt idx="2">
                  <c:v>94.1</c:v>
                </c:pt>
                <c:pt idx="3">
                  <c:v>94</c:v>
                </c:pt>
                <c:pt idx="4">
                  <c:v>96.3</c:v>
                </c:pt>
                <c:pt idx="5">
                  <c:v>93.9</c:v>
                </c:pt>
                <c:pt idx="6">
                  <c:v>96.7</c:v>
                </c:pt>
                <c:pt idx="7">
                  <c:v>95</c:v>
                </c:pt>
                <c:pt idx="8">
                  <c:v>92.4</c:v>
                </c:pt>
                <c:pt idx="9">
                  <c:v>95</c:v>
                </c:pt>
                <c:pt idx="10">
                  <c:v>94</c:v>
                </c:pt>
                <c:pt idx="11">
                  <c:v>96</c:v>
                </c:pt>
                <c:pt idx="12">
                  <c:v>94.4</c:v>
                </c:pt>
                <c:pt idx="13">
                  <c:v>90</c:v>
                </c:pt>
                <c:pt idx="14">
                  <c:v>90</c:v>
                </c:pt>
                <c:pt idx="15">
                  <c:v>85</c:v>
                </c:pt>
                <c:pt idx="16">
                  <c:v>89</c:v>
                </c:pt>
                <c:pt idx="17">
                  <c:v>92</c:v>
                </c:pt>
                <c:pt idx="18">
                  <c:v>92.5</c:v>
                </c:pt>
                <c:pt idx="19">
                  <c:v>91.5</c:v>
                </c:pt>
                <c:pt idx="20">
                  <c:v>92.5</c:v>
                </c:pt>
                <c:pt idx="21">
                  <c:v>93.1</c:v>
                </c:pt>
                <c:pt idx="22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9-44FD-BABE-B990FB8B8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07552"/>
        <c:axId val="-1546839104"/>
      </c:lineChart>
      <c:scatterChart>
        <c:scatterStyle val="lineMarker"/>
        <c:varyColors val="0"/>
        <c:ser>
          <c:idx val="1"/>
          <c:order val="1"/>
          <c:tx>
            <c:strRef>
              <c:f>MAECH2019!$J$40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errBars>
            <c:errDir val="x"/>
            <c:errBarType val="both"/>
            <c:errValType val="stdErr"/>
            <c:noEndCap val="0"/>
            <c:spPr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errBars>
          <c:errBars>
            <c:errDir val="y"/>
            <c:errBarType val="both"/>
            <c:errValType val="stdErr"/>
            <c:noEndCap val="0"/>
          </c:errBars>
          <c:xVal>
            <c:numRef>
              <c:f>MAECH2019!$I$41:$I$42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MAECH2019!$J$41:$J$42</c:f>
              <c:numCache>
                <c:formatCode>0.00</c:formatCode>
                <c:ptCount val="2"/>
                <c:pt idx="0">
                  <c:v>72</c:v>
                </c:pt>
                <c:pt idx="1">
                  <c:v>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A9-44FD-BABE-B990FB8B8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13536"/>
        <c:axId val="-1546808096"/>
      </c:scatterChart>
      <c:dateAx>
        <c:axId val="-1546807552"/>
        <c:scaling>
          <c:orientation val="minMax"/>
          <c:min val="43525"/>
        </c:scaling>
        <c:delete val="0"/>
        <c:axPos val="b"/>
        <c:numFmt formatCode="dd\/mm\/yyyy" sourceLinked="0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-154683910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839104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07552"/>
        <c:crosses val="autoZero"/>
        <c:crossBetween val="between"/>
        <c:majorUnit val="5"/>
        <c:minorUnit val="0.1"/>
      </c:valAx>
      <c:valAx>
        <c:axId val="-1546808096"/>
        <c:scaling>
          <c:orientation val="minMax"/>
          <c:max val="11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crossAx val="-1546813536"/>
        <c:crosses val="max"/>
        <c:crossBetween val="midCat"/>
      </c:valAx>
      <c:valAx>
        <c:axId val="-154681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46808096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316348929437715"/>
          <c:y val="0.1421232894779880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87270847900769"/>
          <c:y val="0.16578175168849585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MAECH2019!$C$8</c:f>
              <c:strCache>
                <c:ptCount val="1"/>
                <c:pt idx="0">
                  <c:v>Control N</c:v>
                </c:pt>
              </c:strCache>
            </c:strRef>
          </c:tx>
          <c:marker>
            <c:spPr>
              <a:solidFill>
                <a:schemeClr val="tx1"/>
              </a:solidFill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5AC-4365-ADF6-CFF6742F797F}"/>
              </c:ext>
            </c:extLst>
          </c:dPt>
          <c:cat>
            <c:numRef>
              <c:f>MAECH2019!$A$9:$A$39</c:f>
              <c:numCache>
                <c:formatCode>m/d/yyyy</c:formatCode>
                <c:ptCount val="31"/>
                <c:pt idx="1">
                  <c:v>43525</c:v>
                </c:pt>
                <c:pt idx="2">
                  <c:v>43526</c:v>
                </c:pt>
                <c:pt idx="3">
                  <c:v>43527</c:v>
                </c:pt>
                <c:pt idx="4">
                  <c:v>43528</c:v>
                </c:pt>
                <c:pt idx="5">
                  <c:v>43529</c:v>
                </c:pt>
                <c:pt idx="6">
                  <c:v>43530</c:v>
                </c:pt>
                <c:pt idx="7">
                  <c:v>43531</c:v>
                </c:pt>
                <c:pt idx="8">
                  <c:v>43532</c:v>
                </c:pt>
                <c:pt idx="9">
                  <c:v>43533</c:v>
                </c:pt>
                <c:pt idx="10">
                  <c:v>43534</c:v>
                </c:pt>
                <c:pt idx="11">
                  <c:v>43535</c:v>
                </c:pt>
                <c:pt idx="12">
                  <c:v>43536</c:v>
                </c:pt>
                <c:pt idx="13">
                  <c:v>43537</c:v>
                </c:pt>
                <c:pt idx="14">
                  <c:v>43538</c:v>
                </c:pt>
                <c:pt idx="15">
                  <c:v>43539</c:v>
                </c:pt>
                <c:pt idx="16">
                  <c:v>43540</c:v>
                </c:pt>
                <c:pt idx="17">
                  <c:v>43541</c:v>
                </c:pt>
                <c:pt idx="18">
                  <c:v>43542</c:v>
                </c:pt>
                <c:pt idx="19">
                  <c:v>43543</c:v>
                </c:pt>
                <c:pt idx="20">
                  <c:v>43544</c:v>
                </c:pt>
                <c:pt idx="21">
                  <c:v>43545</c:v>
                </c:pt>
                <c:pt idx="22">
                  <c:v>43546</c:v>
                </c:pt>
                <c:pt idx="23">
                  <c:v>43547</c:v>
                </c:pt>
                <c:pt idx="24">
                  <c:v>43548</c:v>
                </c:pt>
                <c:pt idx="25">
                  <c:v>43549</c:v>
                </c:pt>
                <c:pt idx="26">
                  <c:v>43550</c:v>
                </c:pt>
                <c:pt idx="27">
                  <c:v>43551</c:v>
                </c:pt>
                <c:pt idx="28">
                  <c:v>43552</c:v>
                </c:pt>
                <c:pt idx="29">
                  <c:v>43553</c:v>
                </c:pt>
                <c:pt idx="30">
                  <c:v>43554</c:v>
                </c:pt>
              </c:numCache>
            </c:numRef>
          </c:cat>
          <c:val>
            <c:numRef>
              <c:f>MAECH2019!$C$9:$C$39</c:f>
              <c:numCache>
                <c:formatCode>0.00</c:formatCode>
                <c:ptCount val="31"/>
                <c:pt idx="0">
                  <c:v>101.2</c:v>
                </c:pt>
                <c:pt idx="1">
                  <c:v>101</c:v>
                </c:pt>
                <c:pt idx="2">
                  <c:v>100</c:v>
                </c:pt>
                <c:pt idx="3">
                  <c:v>103.6</c:v>
                </c:pt>
                <c:pt idx="4">
                  <c:v>102.9</c:v>
                </c:pt>
                <c:pt idx="5">
                  <c:v>102.1</c:v>
                </c:pt>
                <c:pt idx="6">
                  <c:v>104.1</c:v>
                </c:pt>
                <c:pt idx="7">
                  <c:v>103.1</c:v>
                </c:pt>
                <c:pt idx="8">
                  <c:v>102.1</c:v>
                </c:pt>
                <c:pt idx="9">
                  <c:v>100</c:v>
                </c:pt>
                <c:pt idx="10">
                  <c:v>100</c:v>
                </c:pt>
                <c:pt idx="11">
                  <c:v>101</c:v>
                </c:pt>
                <c:pt idx="12">
                  <c:v>99</c:v>
                </c:pt>
                <c:pt idx="13">
                  <c:v>100</c:v>
                </c:pt>
                <c:pt idx="14">
                  <c:v>95</c:v>
                </c:pt>
                <c:pt idx="15">
                  <c:v>100</c:v>
                </c:pt>
                <c:pt idx="16">
                  <c:v>105</c:v>
                </c:pt>
                <c:pt idx="17">
                  <c:v>100</c:v>
                </c:pt>
                <c:pt idx="18">
                  <c:v>105.2</c:v>
                </c:pt>
                <c:pt idx="19">
                  <c:v>99.4</c:v>
                </c:pt>
                <c:pt idx="20">
                  <c:v>96.4</c:v>
                </c:pt>
                <c:pt idx="21">
                  <c:v>95.1</c:v>
                </c:pt>
                <c:pt idx="22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AC-4365-ADF6-CFF6742F7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46810816"/>
        <c:axId val="-1546829312"/>
      </c:lineChart>
      <c:scatterChart>
        <c:scatterStyle val="lineMarker"/>
        <c:varyColors val="0"/>
        <c:ser>
          <c:idx val="1"/>
          <c:order val="1"/>
          <c:tx>
            <c:strRef>
              <c:f>MAECH2019!$M$40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MAECH2019!$L$41:$L$42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MAECH2019!$M$41:$M$42</c:f>
              <c:numCache>
                <c:formatCode>0.00</c:formatCode>
                <c:ptCount val="2"/>
                <c:pt idx="0">
                  <c:v>85</c:v>
                </c:pt>
                <c:pt idx="1">
                  <c:v>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AC-4365-ADF6-CFF6742F7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46828224"/>
        <c:axId val="-1546821152"/>
      </c:scatterChart>
      <c:dateAx>
        <c:axId val="-1546810816"/>
        <c:scaling>
          <c:orientation val="minMax"/>
          <c:min val="42552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29312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46829312"/>
        <c:scaling>
          <c:orientation val="minMax"/>
          <c:max val="120"/>
          <c:min val="8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10816"/>
        <c:crosses val="autoZero"/>
        <c:crossBetween val="between"/>
        <c:majorUnit val="5"/>
        <c:minorUnit val="0.1"/>
      </c:valAx>
      <c:valAx>
        <c:axId val="-1546828224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crossAx val="-1546821152"/>
        <c:crosses val="max"/>
        <c:crossBetween val="midCat"/>
      </c:valAx>
      <c:valAx>
        <c:axId val="-1546821152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46828224"/>
        <c:crosses val="max"/>
        <c:crossBetween val="midCat"/>
        <c:majorUnit val="5"/>
        <c:minorUnit val="0.1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182455966589079"/>
          <c:y val="3.45911949685534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20141478941687"/>
          <c:y val="0.14150986853217293"/>
          <c:w val="0.83018995398172479"/>
          <c:h val="0.55660548289321343"/>
        </c:manualLayout>
      </c:layout>
      <c:lineChart>
        <c:grouping val="standard"/>
        <c:varyColors val="0"/>
        <c:ser>
          <c:idx val="0"/>
          <c:order val="0"/>
          <c:tx>
            <c:strRef>
              <c:f>APRIL2019!$B$7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APRIL2019!$A$8:$A$38</c:f>
              <c:numCache>
                <c:formatCode>d\-mmm</c:formatCode>
                <c:ptCount val="31"/>
                <c:pt idx="0">
                  <c:v>41970</c:v>
                </c:pt>
                <c:pt idx="1">
                  <c:v>41971</c:v>
                </c:pt>
                <c:pt idx="2">
                  <c:v>41972</c:v>
                </c:pt>
                <c:pt idx="3">
                  <c:v>41973</c:v>
                </c:pt>
                <c:pt idx="4">
                  <c:v>41974</c:v>
                </c:pt>
                <c:pt idx="5">
                  <c:v>41975</c:v>
                </c:pt>
                <c:pt idx="6">
                  <c:v>41976</c:v>
                </c:pt>
                <c:pt idx="7">
                  <c:v>41977</c:v>
                </c:pt>
                <c:pt idx="8">
                  <c:v>41978</c:v>
                </c:pt>
                <c:pt idx="9">
                  <c:v>41979</c:v>
                </c:pt>
                <c:pt idx="10">
                  <c:v>41980</c:v>
                </c:pt>
                <c:pt idx="11">
                  <c:v>41981</c:v>
                </c:pt>
                <c:pt idx="12">
                  <c:v>41982</c:v>
                </c:pt>
                <c:pt idx="13">
                  <c:v>41983</c:v>
                </c:pt>
                <c:pt idx="14">
                  <c:v>41984</c:v>
                </c:pt>
                <c:pt idx="15">
                  <c:v>41985</c:v>
                </c:pt>
                <c:pt idx="16">
                  <c:v>41986</c:v>
                </c:pt>
                <c:pt idx="17">
                  <c:v>41987</c:v>
                </c:pt>
                <c:pt idx="18">
                  <c:v>41988</c:v>
                </c:pt>
                <c:pt idx="19">
                  <c:v>41989</c:v>
                </c:pt>
                <c:pt idx="20">
                  <c:v>41990</c:v>
                </c:pt>
                <c:pt idx="21">
                  <c:v>41991</c:v>
                </c:pt>
                <c:pt idx="22">
                  <c:v>41992</c:v>
                </c:pt>
                <c:pt idx="23">
                  <c:v>41993</c:v>
                </c:pt>
                <c:pt idx="24">
                  <c:v>41994</c:v>
                </c:pt>
                <c:pt idx="25">
                  <c:v>41995</c:v>
                </c:pt>
                <c:pt idx="26">
                  <c:v>41996</c:v>
                </c:pt>
                <c:pt idx="27">
                  <c:v>41997</c:v>
                </c:pt>
                <c:pt idx="28">
                  <c:v>41998</c:v>
                </c:pt>
                <c:pt idx="29">
                  <c:v>41999</c:v>
                </c:pt>
                <c:pt idx="30">
                  <c:v>42000</c:v>
                </c:pt>
              </c:numCache>
            </c:numRef>
          </c:cat>
          <c:val>
            <c:numRef>
              <c:f>APRIL2019!$B$8:$B$38</c:f>
              <c:numCache>
                <c:formatCode>0.00</c:formatCode>
                <c:ptCount val="31"/>
                <c:pt idx="0">
                  <c:v>96.3</c:v>
                </c:pt>
                <c:pt idx="1">
                  <c:v>96.3</c:v>
                </c:pt>
                <c:pt idx="2">
                  <c:v>96.8</c:v>
                </c:pt>
                <c:pt idx="3">
                  <c:v>96.9</c:v>
                </c:pt>
                <c:pt idx="4">
                  <c:v>96.8</c:v>
                </c:pt>
                <c:pt idx="5">
                  <c:v>96.8</c:v>
                </c:pt>
                <c:pt idx="6">
                  <c:v>96.2</c:v>
                </c:pt>
                <c:pt idx="7">
                  <c:v>96.5</c:v>
                </c:pt>
                <c:pt idx="8">
                  <c:v>96.5</c:v>
                </c:pt>
                <c:pt idx="9">
                  <c:v>96.6</c:v>
                </c:pt>
                <c:pt idx="10">
                  <c:v>97</c:v>
                </c:pt>
                <c:pt idx="11">
                  <c:v>97</c:v>
                </c:pt>
                <c:pt idx="12">
                  <c:v>97</c:v>
                </c:pt>
                <c:pt idx="13">
                  <c:v>96.7</c:v>
                </c:pt>
                <c:pt idx="14">
                  <c:v>96.9</c:v>
                </c:pt>
                <c:pt idx="15">
                  <c:v>96.9</c:v>
                </c:pt>
                <c:pt idx="16">
                  <c:v>96.9</c:v>
                </c:pt>
                <c:pt idx="17">
                  <c:v>95.6</c:v>
                </c:pt>
                <c:pt idx="18">
                  <c:v>97.2</c:v>
                </c:pt>
                <c:pt idx="19">
                  <c:v>98.3</c:v>
                </c:pt>
                <c:pt idx="20">
                  <c:v>97.9</c:v>
                </c:pt>
                <c:pt idx="21">
                  <c:v>97.2</c:v>
                </c:pt>
                <c:pt idx="22">
                  <c:v>97.2</c:v>
                </c:pt>
                <c:pt idx="23">
                  <c:v>97.2</c:v>
                </c:pt>
                <c:pt idx="24">
                  <c:v>97.6</c:v>
                </c:pt>
                <c:pt idx="25">
                  <c:v>97.8</c:v>
                </c:pt>
                <c:pt idx="26">
                  <c:v>96.9</c:v>
                </c:pt>
                <c:pt idx="27">
                  <c:v>97.1</c:v>
                </c:pt>
                <c:pt idx="28">
                  <c:v>97.6</c:v>
                </c:pt>
                <c:pt idx="29">
                  <c:v>97.6</c:v>
                </c:pt>
                <c:pt idx="30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E-4C17-9F31-433D7997D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676240"/>
        <c:axId val="-1551649040"/>
      </c:lineChart>
      <c:scatterChart>
        <c:scatterStyle val="lineMarker"/>
        <c:varyColors val="0"/>
        <c:ser>
          <c:idx val="1"/>
          <c:order val="1"/>
          <c:tx>
            <c:strRef>
              <c:f>APRIL2019!$J$41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APRIL2019!$I$42:$I$43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APRIL2019!$J$42:$J$43</c:f>
              <c:numCache>
                <c:formatCode>0.00</c:formatCode>
                <c:ptCount val="2"/>
                <c:pt idx="0">
                  <c:v>90.3</c:v>
                </c:pt>
                <c:pt idx="1">
                  <c:v>106.3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BE-4C17-9F31-433D7997D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667536"/>
        <c:axId val="-1551660464"/>
      </c:scatterChart>
      <c:dateAx>
        <c:axId val="-1551676240"/>
        <c:scaling>
          <c:orientation val="minMax"/>
        </c:scaling>
        <c:delete val="0"/>
        <c:axPos val="b"/>
        <c:title>
          <c:overlay val="0"/>
        </c:title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4904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51649040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76240"/>
        <c:crosses val="autoZero"/>
        <c:crossBetween val="between"/>
        <c:majorUnit val="5"/>
        <c:minorUnit val="0.1"/>
      </c:valAx>
      <c:valAx>
        <c:axId val="-1551667536"/>
        <c:scaling>
          <c:orientation val="minMax"/>
          <c:max val="31"/>
          <c:min val="0"/>
        </c:scaling>
        <c:delete val="0"/>
        <c:axPos val="t"/>
        <c:title>
          <c:overlay val="0"/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-1551660464"/>
        <c:crosses val="max"/>
        <c:crossBetween val="midCat"/>
      </c:valAx>
      <c:valAx>
        <c:axId val="-1551660464"/>
        <c:scaling>
          <c:orientation val="minMax"/>
          <c:max val="120"/>
          <c:min val="70"/>
        </c:scaling>
        <c:delete val="0"/>
        <c:axPos val="r"/>
        <c:title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67536"/>
        <c:crosses val="max"/>
        <c:crossBetween val="midCat"/>
        <c:majorUnit val="5"/>
        <c:minorUnit val="0.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84861356052891"/>
          <c:y val="3.49206349206349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0136872887355"/>
          <c:y val="0.15238142479360364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APRIL2019!$C$7</c:f>
              <c:strCache>
                <c:ptCount val="1"/>
                <c:pt idx="0">
                  <c:v>Control 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APRIL2019!$A$8:$A$38</c:f>
              <c:numCache>
                <c:formatCode>d\-mmm</c:formatCode>
                <c:ptCount val="31"/>
                <c:pt idx="0">
                  <c:v>41970</c:v>
                </c:pt>
                <c:pt idx="1">
                  <c:v>41971</c:v>
                </c:pt>
                <c:pt idx="2">
                  <c:v>41972</c:v>
                </c:pt>
                <c:pt idx="3">
                  <c:v>41973</c:v>
                </c:pt>
                <c:pt idx="4">
                  <c:v>41974</c:v>
                </c:pt>
                <c:pt idx="5">
                  <c:v>41975</c:v>
                </c:pt>
                <c:pt idx="6">
                  <c:v>41976</c:v>
                </c:pt>
                <c:pt idx="7">
                  <c:v>41977</c:v>
                </c:pt>
                <c:pt idx="8">
                  <c:v>41978</c:v>
                </c:pt>
                <c:pt idx="9">
                  <c:v>41979</c:v>
                </c:pt>
                <c:pt idx="10">
                  <c:v>41980</c:v>
                </c:pt>
                <c:pt idx="11">
                  <c:v>41981</c:v>
                </c:pt>
                <c:pt idx="12">
                  <c:v>41982</c:v>
                </c:pt>
                <c:pt idx="13">
                  <c:v>41983</c:v>
                </c:pt>
                <c:pt idx="14">
                  <c:v>41984</c:v>
                </c:pt>
                <c:pt idx="15">
                  <c:v>41985</c:v>
                </c:pt>
                <c:pt idx="16">
                  <c:v>41986</c:v>
                </c:pt>
                <c:pt idx="17">
                  <c:v>41987</c:v>
                </c:pt>
                <c:pt idx="18">
                  <c:v>41988</c:v>
                </c:pt>
                <c:pt idx="19">
                  <c:v>41989</c:v>
                </c:pt>
                <c:pt idx="20">
                  <c:v>41990</c:v>
                </c:pt>
                <c:pt idx="21">
                  <c:v>41991</c:v>
                </c:pt>
                <c:pt idx="22">
                  <c:v>41992</c:v>
                </c:pt>
                <c:pt idx="23">
                  <c:v>41993</c:v>
                </c:pt>
                <c:pt idx="24">
                  <c:v>41994</c:v>
                </c:pt>
                <c:pt idx="25">
                  <c:v>41995</c:v>
                </c:pt>
                <c:pt idx="26">
                  <c:v>41996</c:v>
                </c:pt>
                <c:pt idx="27">
                  <c:v>41997</c:v>
                </c:pt>
                <c:pt idx="28">
                  <c:v>41998</c:v>
                </c:pt>
                <c:pt idx="29">
                  <c:v>41999</c:v>
                </c:pt>
                <c:pt idx="30">
                  <c:v>42000</c:v>
                </c:pt>
              </c:numCache>
            </c:numRef>
          </c:cat>
          <c:val>
            <c:numRef>
              <c:f>APRIL2019!$C$8:$C$38</c:f>
              <c:numCache>
                <c:formatCode>0.00</c:formatCode>
                <c:ptCount val="31"/>
                <c:pt idx="0">
                  <c:v>104.5</c:v>
                </c:pt>
                <c:pt idx="1">
                  <c:v>104.5</c:v>
                </c:pt>
                <c:pt idx="2">
                  <c:v>104.4</c:v>
                </c:pt>
                <c:pt idx="3">
                  <c:v>104</c:v>
                </c:pt>
                <c:pt idx="4">
                  <c:v>104.3</c:v>
                </c:pt>
                <c:pt idx="5">
                  <c:v>104.3</c:v>
                </c:pt>
                <c:pt idx="6">
                  <c:v>104.6</c:v>
                </c:pt>
                <c:pt idx="7">
                  <c:v>104.6</c:v>
                </c:pt>
                <c:pt idx="8">
                  <c:v>104.6</c:v>
                </c:pt>
                <c:pt idx="9">
                  <c:v>104.8</c:v>
                </c:pt>
                <c:pt idx="10">
                  <c:v>105.7</c:v>
                </c:pt>
                <c:pt idx="11">
                  <c:v>105.3</c:v>
                </c:pt>
                <c:pt idx="12">
                  <c:v>104.4</c:v>
                </c:pt>
                <c:pt idx="13">
                  <c:v>104.9</c:v>
                </c:pt>
                <c:pt idx="14">
                  <c:v>104.5</c:v>
                </c:pt>
                <c:pt idx="15">
                  <c:v>104.5</c:v>
                </c:pt>
                <c:pt idx="16">
                  <c:v>104.9</c:v>
                </c:pt>
                <c:pt idx="17">
                  <c:v>104.6</c:v>
                </c:pt>
                <c:pt idx="18">
                  <c:v>104</c:v>
                </c:pt>
                <c:pt idx="19">
                  <c:v>105.4</c:v>
                </c:pt>
                <c:pt idx="20">
                  <c:v>104.8</c:v>
                </c:pt>
                <c:pt idx="21">
                  <c:v>104.2</c:v>
                </c:pt>
                <c:pt idx="22">
                  <c:v>104.2</c:v>
                </c:pt>
                <c:pt idx="23">
                  <c:v>103.9</c:v>
                </c:pt>
                <c:pt idx="24">
                  <c:v>104.8</c:v>
                </c:pt>
                <c:pt idx="25">
                  <c:v>103.8</c:v>
                </c:pt>
                <c:pt idx="26">
                  <c:v>104.3</c:v>
                </c:pt>
                <c:pt idx="27">
                  <c:v>104.4</c:v>
                </c:pt>
                <c:pt idx="28">
                  <c:v>104.4</c:v>
                </c:pt>
                <c:pt idx="29">
                  <c:v>104.4</c:v>
                </c:pt>
                <c:pt idx="30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7-43DF-AEB8-CD642798D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672432"/>
        <c:axId val="-1551663184"/>
      </c:lineChart>
      <c:scatterChart>
        <c:scatterStyle val="lineMarker"/>
        <c:varyColors val="0"/>
        <c:ser>
          <c:idx val="1"/>
          <c:order val="1"/>
          <c:tx>
            <c:strRef>
              <c:f>APRIL2019!$L$41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APRIL2019!$K$42:$K$43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APRIL2019!$L$42:$L$43</c:f>
              <c:numCache>
                <c:formatCode>0.00</c:formatCode>
                <c:ptCount val="2"/>
                <c:pt idx="0">
                  <c:v>98.9</c:v>
                </c:pt>
                <c:pt idx="1">
                  <c:v>110.9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67-43DF-AEB8-CD642798D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654480"/>
        <c:axId val="-1551675696"/>
      </c:scatterChart>
      <c:dateAx>
        <c:axId val="-155167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1261862771885369"/>
              <c:y val="0.88889155522226393"/>
            </c:manualLayout>
          </c:layout>
          <c:overlay val="0"/>
          <c:spPr>
            <a:noFill/>
            <a:ln w="25400">
              <a:noFill/>
            </a:ln>
          </c:spPr>
        </c:title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63184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51663184"/>
        <c:scaling>
          <c:orientation val="minMax"/>
          <c:max val="12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Concentration (uIU/ml)</a:t>
                </a:r>
              </a:p>
            </c:rich>
          </c:tx>
          <c:layout>
            <c:manualLayout>
              <c:xMode val="edge"/>
              <c:yMode val="edge"/>
              <c:x val="2.2082018927444796E-2"/>
              <c:y val="0.222222888805565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72432"/>
        <c:crosses val="autoZero"/>
        <c:crossBetween val="between"/>
        <c:majorUnit val="5"/>
        <c:minorUnit val="0.1"/>
      </c:valAx>
      <c:valAx>
        <c:axId val="-1551654480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-1551675696"/>
        <c:crosses val="max"/>
        <c:crossBetween val="midCat"/>
      </c:valAx>
      <c:valAx>
        <c:axId val="-1551675696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54480"/>
        <c:crosses val="max"/>
        <c:crossBetween val="midCat"/>
        <c:majorUnit val="5"/>
        <c:minorUnit val="0.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182455966589079"/>
          <c:y val="3.45911949685534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'MCV-Dec'!$B$7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'MCV-Dec'!$A$8:$A$38</c:f>
              <c:numCache>
                <c:formatCode>d\-mmm</c:formatCode>
                <c:ptCount val="31"/>
                <c:pt idx="0">
                  <c:v>42001</c:v>
                </c:pt>
                <c:pt idx="1">
                  <c:v>42002</c:v>
                </c:pt>
                <c:pt idx="2">
                  <c:v>42003</c:v>
                </c:pt>
                <c:pt idx="3" formatCode="[$-409]d\-mmm;@">
                  <c:v>42004</c:v>
                </c:pt>
                <c:pt idx="4">
                  <c:v>42005</c:v>
                </c:pt>
                <c:pt idx="5">
                  <c:v>42006</c:v>
                </c:pt>
                <c:pt idx="6">
                  <c:v>42007</c:v>
                </c:pt>
                <c:pt idx="7">
                  <c:v>42008</c:v>
                </c:pt>
                <c:pt idx="8">
                  <c:v>42009</c:v>
                </c:pt>
                <c:pt idx="9">
                  <c:v>42010</c:v>
                </c:pt>
                <c:pt idx="10">
                  <c:v>42011</c:v>
                </c:pt>
                <c:pt idx="11">
                  <c:v>1137739</c:v>
                </c:pt>
                <c:pt idx="12">
                  <c:v>42013</c:v>
                </c:pt>
                <c:pt idx="13">
                  <c:v>42014</c:v>
                </c:pt>
                <c:pt idx="14">
                  <c:v>42015</c:v>
                </c:pt>
                <c:pt idx="15">
                  <c:v>42016</c:v>
                </c:pt>
                <c:pt idx="16">
                  <c:v>42017</c:v>
                </c:pt>
                <c:pt idx="17">
                  <c:v>42018</c:v>
                </c:pt>
                <c:pt idx="18">
                  <c:v>42019</c:v>
                </c:pt>
                <c:pt idx="19">
                  <c:v>42020</c:v>
                </c:pt>
                <c:pt idx="20">
                  <c:v>42021</c:v>
                </c:pt>
                <c:pt idx="21">
                  <c:v>42022</c:v>
                </c:pt>
                <c:pt idx="22">
                  <c:v>42023</c:v>
                </c:pt>
                <c:pt idx="23">
                  <c:v>42024</c:v>
                </c:pt>
                <c:pt idx="24">
                  <c:v>42025</c:v>
                </c:pt>
                <c:pt idx="25">
                  <c:v>42026</c:v>
                </c:pt>
                <c:pt idx="26">
                  <c:v>42027</c:v>
                </c:pt>
                <c:pt idx="27">
                  <c:v>42028</c:v>
                </c:pt>
                <c:pt idx="28">
                  <c:v>42029</c:v>
                </c:pt>
                <c:pt idx="29">
                  <c:v>42030</c:v>
                </c:pt>
                <c:pt idx="30">
                  <c:v>42031</c:v>
                </c:pt>
              </c:numCache>
            </c:numRef>
          </c:cat>
          <c:val>
            <c:numRef>
              <c:f>'MCV-Dec'!$B$8:$B$38</c:f>
              <c:numCache>
                <c:formatCode>0.00</c:formatCode>
                <c:ptCount val="31"/>
                <c:pt idx="0">
                  <c:v>97.1</c:v>
                </c:pt>
                <c:pt idx="1">
                  <c:v>97.4</c:v>
                </c:pt>
                <c:pt idx="2">
                  <c:v>96.9</c:v>
                </c:pt>
                <c:pt idx="3">
                  <c:v>96.3</c:v>
                </c:pt>
                <c:pt idx="4">
                  <c:v>97.3</c:v>
                </c:pt>
                <c:pt idx="5">
                  <c:v>97.3</c:v>
                </c:pt>
                <c:pt idx="6">
                  <c:v>97.7</c:v>
                </c:pt>
                <c:pt idx="7">
                  <c:v>97.3</c:v>
                </c:pt>
                <c:pt idx="8">
                  <c:v>96.2</c:v>
                </c:pt>
                <c:pt idx="9">
                  <c:v>96.9</c:v>
                </c:pt>
                <c:pt idx="10">
                  <c:v>96.9</c:v>
                </c:pt>
                <c:pt idx="11">
                  <c:v>96.9</c:v>
                </c:pt>
                <c:pt idx="12">
                  <c:v>96.9</c:v>
                </c:pt>
                <c:pt idx="13">
                  <c:v>96.9</c:v>
                </c:pt>
                <c:pt idx="14">
                  <c:v>96.9</c:v>
                </c:pt>
                <c:pt idx="15">
                  <c:v>96.9</c:v>
                </c:pt>
                <c:pt idx="16">
                  <c:v>96.9</c:v>
                </c:pt>
                <c:pt idx="17">
                  <c:v>97.5</c:v>
                </c:pt>
                <c:pt idx="18">
                  <c:v>98</c:v>
                </c:pt>
                <c:pt idx="19">
                  <c:v>98</c:v>
                </c:pt>
                <c:pt idx="20">
                  <c:v>97.8</c:v>
                </c:pt>
                <c:pt idx="21">
                  <c:v>96.9</c:v>
                </c:pt>
                <c:pt idx="22">
                  <c:v>97.6</c:v>
                </c:pt>
                <c:pt idx="23">
                  <c:v>97.5</c:v>
                </c:pt>
                <c:pt idx="24">
                  <c:v>97.6</c:v>
                </c:pt>
                <c:pt idx="25">
                  <c:v>97.8</c:v>
                </c:pt>
                <c:pt idx="26">
                  <c:v>97.8</c:v>
                </c:pt>
                <c:pt idx="27">
                  <c:v>97.6</c:v>
                </c:pt>
                <c:pt idx="28">
                  <c:v>98.1</c:v>
                </c:pt>
                <c:pt idx="29">
                  <c:v>98.1</c:v>
                </c:pt>
                <c:pt idx="30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5-4F91-97DA-A9117FD52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652848"/>
        <c:axId val="-1551652304"/>
      </c:lineChart>
      <c:scatterChart>
        <c:scatterStyle val="lineMarker"/>
        <c:varyColors val="0"/>
        <c:ser>
          <c:idx val="1"/>
          <c:order val="1"/>
          <c:tx>
            <c:strRef>
              <c:f>'MCV-Dec'!$J$41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'MCV-Dec'!$I$42:$I$43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'MCV-Dec'!$J$42:$J$43</c:f>
              <c:numCache>
                <c:formatCode>0.00</c:formatCode>
                <c:ptCount val="2"/>
                <c:pt idx="0">
                  <c:v>90.3</c:v>
                </c:pt>
                <c:pt idx="1">
                  <c:v>106.3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55-4F91-97DA-A9117FD52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670800"/>
        <c:axId val="-1551668080"/>
      </c:scatterChart>
      <c:dateAx>
        <c:axId val="-1551652848"/>
        <c:scaling>
          <c:orientation val="minMax"/>
          <c:max val="42031"/>
          <c:min val="42001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5230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51652304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52848"/>
        <c:crosses val="autoZero"/>
        <c:crossBetween val="between"/>
        <c:majorUnit val="5"/>
        <c:minorUnit val="0.1"/>
      </c:valAx>
      <c:valAx>
        <c:axId val="-1551670800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68080"/>
        <c:crosses val="max"/>
        <c:crossBetween val="midCat"/>
      </c:valAx>
      <c:valAx>
        <c:axId val="-1551668080"/>
        <c:scaling>
          <c:orientation val="minMax"/>
          <c:max val="120"/>
          <c:min val="7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70800"/>
        <c:crosses val="max"/>
        <c:crossBetween val="midCat"/>
        <c:majorUnit val="5"/>
        <c:minorUnit val="0.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N</a:t>
            </a:r>
          </a:p>
        </c:rich>
      </c:tx>
      <c:layout>
        <c:manualLayout>
          <c:xMode val="edge"/>
          <c:yMode val="edge"/>
          <c:x val="0.4384861356052891"/>
          <c:y val="3.49206349206349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02221177576683"/>
          <c:y val="0.1523812175653167"/>
          <c:w val="0.79179871706698313"/>
          <c:h val="0.54285882582721301"/>
        </c:manualLayout>
      </c:layout>
      <c:lineChart>
        <c:grouping val="standard"/>
        <c:varyColors val="0"/>
        <c:ser>
          <c:idx val="0"/>
          <c:order val="0"/>
          <c:tx>
            <c:strRef>
              <c:f>'MCV-Dec'!$C$7</c:f>
              <c:strCache>
                <c:ptCount val="1"/>
                <c:pt idx="0">
                  <c:v>Control 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'MCV-Dec'!$A$8:$A$38</c:f>
              <c:numCache>
                <c:formatCode>d\-mmm</c:formatCode>
                <c:ptCount val="31"/>
                <c:pt idx="0">
                  <c:v>42001</c:v>
                </c:pt>
                <c:pt idx="1">
                  <c:v>42002</c:v>
                </c:pt>
                <c:pt idx="2">
                  <c:v>42003</c:v>
                </c:pt>
                <c:pt idx="3" formatCode="[$-409]d\-mmm;@">
                  <c:v>42004</c:v>
                </c:pt>
                <c:pt idx="4">
                  <c:v>42005</c:v>
                </c:pt>
                <c:pt idx="5">
                  <c:v>42006</c:v>
                </c:pt>
                <c:pt idx="6">
                  <c:v>42007</c:v>
                </c:pt>
                <c:pt idx="7">
                  <c:v>42008</c:v>
                </c:pt>
                <c:pt idx="8">
                  <c:v>42009</c:v>
                </c:pt>
                <c:pt idx="9">
                  <c:v>42010</c:v>
                </c:pt>
                <c:pt idx="10">
                  <c:v>42011</c:v>
                </c:pt>
                <c:pt idx="11">
                  <c:v>1137739</c:v>
                </c:pt>
                <c:pt idx="12">
                  <c:v>42013</c:v>
                </c:pt>
                <c:pt idx="13">
                  <c:v>42014</c:v>
                </c:pt>
                <c:pt idx="14">
                  <c:v>42015</c:v>
                </c:pt>
                <c:pt idx="15">
                  <c:v>42016</c:v>
                </c:pt>
                <c:pt idx="16">
                  <c:v>42017</c:v>
                </c:pt>
                <c:pt idx="17">
                  <c:v>42018</c:v>
                </c:pt>
                <c:pt idx="18">
                  <c:v>42019</c:v>
                </c:pt>
                <c:pt idx="19">
                  <c:v>42020</c:v>
                </c:pt>
                <c:pt idx="20">
                  <c:v>42021</c:v>
                </c:pt>
                <c:pt idx="21">
                  <c:v>42022</c:v>
                </c:pt>
                <c:pt idx="22">
                  <c:v>42023</c:v>
                </c:pt>
                <c:pt idx="23">
                  <c:v>42024</c:v>
                </c:pt>
                <c:pt idx="24">
                  <c:v>42025</c:v>
                </c:pt>
                <c:pt idx="25">
                  <c:v>42026</c:v>
                </c:pt>
                <c:pt idx="26">
                  <c:v>42027</c:v>
                </c:pt>
                <c:pt idx="27">
                  <c:v>42028</c:v>
                </c:pt>
                <c:pt idx="28">
                  <c:v>42029</c:v>
                </c:pt>
                <c:pt idx="29">
                  <c:v>42030</c:v>
                </c:pt>
                <c:pt idx="30">
                  <c:v>42031</c:v>
                </c:pt>
              </c:numCache>
            </c:numRef>
          </c:cat>
          <c:val>
            <c:numRef>
              <c:f>'MCV-Dec'!$C$8:$C$38</c:f>
              <c:numCache>
                <c:formatCode>0.00</c:formatCode>
                <c:ptCount val="31"/>
                <c:pt idx="0">
                  <c:v>104.6</c:v>
                </c:pt>
                <c:pt idx="1">
                  <c:v>104.7</c:v>
                </c:pt>
                <c:pt idx="2">
                  <c:v>105.2</c:v>
                </c:pt>
                <c:pt idx="3">
                  <c:v>105.7</c:v>
                </c:pt>
                <c:pt idx="4">
                  <c:v>104.5</c:v>
                </c:pt>
                <c:pt idx="5">
                  <c:v>104.5</c:v>
                </c:pt>
                <c:pt idx="6">
                  <c:v>105.4</c:v>
                </c:pt>
                <c:pt idx="7">
                  <c:v>105</c:v>
                </c:pt>
                <c:pt idx="8">
                  <c:v>105.4</c:v>
                </c:pt>
                <c:pt idx="9">
                  <c:v>105</c:v>
                </c:pt>
                <c:pt idx="10">
                  <c:v>105</c:v>
                </c:pt>
                <c:pt idx="11">
                  <c:v>105</c:v>
                </c:pt>
                <c:pt idx="12">
                  <c:v>105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  <c:pt idx="17">
                  <c:v>105.3</c:v>
                </c:pt>
                <c:pt idx="18">
                  <c:v>105.2</c:v>
                </c:pt>
                <c:pt idx="19">
                  <c:v>105.2</c:v>
                </c:pt>
                <c:pt idx="20">
                  <c:v>105.3</c:v>
                </c:pt>
                <c:pt idx="21">
                  <c:v>105.2</c:v>
                </c:pt>
                <c:pt idx="22">
                  <c:v>105.4</c:v>
                </c:pt>
                <c:pt idx="23">
                  <c:v>105.4</c:v>
                </c:pt>
                <c:pt idx="24">
                  <c:v>104.9</c:v>
                </c:pt>
                <c:pt idx="25">
                  <c:v>104.9</c:v>
                </c:pt>
                <c:pt idx="26">
                  <c:v>104.9</c:v>
                </c:pt>
                <c:pt idx="27">
                  <c:v>105.1</c:v>
                </c:pt>
                <c:pt idx="28">
                  <c:v>105.8</c:v>
                </c:pt>
                <c:pt idx="29">
                  <c:v>106.1</c:v>
                </c:pt>
                <c:pt idx="30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1-4454-8CEF-3FFB2A39A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651216"/>
        <c:axId val="-1551651760"/>
      </c:lineChart>
      <c:scatterChart>
        <c:scatterStyle val="lineMarker"/>
        <c:varyColors val="0"/>
        <c:ser>
          <c:idx val="1"/>
          <c:order val="1"/>
          <c:tx>
            <c:strRef>
              <c:f>'MCV-Dec'!$L$41</c:f>
              <c:strCache>
                <c:ptCount val="1"/>
                <c:pt idx="0">
                  <c:v>Control II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x"/>
            <c:errBarType val="minus"/>
            <c:errValType val="fixedVal"/>
            <c:noEndCap val="0"/>
            <c:val val="31"/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'MCV-Dec'!$K$42:$K$43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'MCV-Dec'!$L$42:$L$43</c:f>
              <c:numCache>
                <c:formatCode>0.00</c:formatCode>
                <c:ptCount val="2"/>
                <c:pt idx="0">
                  <c:v>98.9</c:v>
                </c:pt>
                <c:pt idx="1">
                  <c:v>110.9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E1-4454-8CEF-3FFB2A39A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674608"/>
        <c:axId val="-1551664816"/>
      </c:scatterChart>
      <c:dateAx>
        <c:axId val="-1551651216"/>
        <c:scaling>
          <c:orientation val="minMax"/>
          <c:max val="42031"/>
          <c:min val="42001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1261862771885369"/>
              <c:y val="0.88889155522226393"/>
            </c:manualLayout>
          </c:layout>
          <c:overlay val="0"/>
          <c:spPr>
            <a:noFill/>
            <a:ln w="25400">
              <a:noFill/>
            </a:ln>
          </c:spPr>
        </c:title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51760"/>
        <c:crossesAt val="-1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51651760"/>
        <c:scaling>
          <c:orientation val="minMax"/>
          <c:max val="120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Concentration (uIU/ml)</a:t>
                </a:r>
              </a:p>
            </c:rich>
          </c:tx>
          <c:layout>
            <c:manualLayout>
              <c:xMode val="edge"/>
              <c:yMode val="edge"/>
              <c:x val="2.2082018927444796E-2"/>
              <c:y val="0.222222888805565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51216"/>
        <c:crosses val="autoZero"/>
        <c:crossBetween val="between"/>
        <c:majorUnit val="5"/>
        <c:minorUnit val="0.1"/>
      </c:valAx>
      <c:valAx>
        <c:axId val="-1551674608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-1551664816"/>
        <c:crosses val="max"/>
        <c:crossBetween val="midCat"/>
      </c:valAx>
      <c:valAx>
        <c:axId val="-1551664816"/>
        <c:scaling>
          <c:orientation val="minMax"/>
          <c:max val="120"/>
          <c:min val="8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74608"/>
        <c:crosses val="max"/>
        <c:crossBetween val="midCat"/>
        <c:majorUnit val="5"/>
        <c:minorUnit val="0.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Control Level L</a:t>
            </a:r>
          </a:p>
        </c:rich>
      </c:tx>
      <c:layout>
        <c:manualLayout>
          <c:xMode val="edge"/>
          <c:yMode val="edge"/>
          <c:x val="0.44182455966589079"/>
          <c:y val="3.45911949685534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12935175555892E-2"/>
          <c:y val="0.19282563560151997"/>
          <c:w val="0.83018995398172479"/>
          <c:h val="0.49690406236533868"/>
        </c:manualLayout>
      </c:layout>
      <c:lineChart>
        <c:grouping val="standard"/>
        <c:varyColors val="0"/>
        <c:ser>
          <c:idx val="0"/>
          <c:order val="0"/>
          <c:tx>
            <c:strRef>
              <c:f>'MCV-Mar'!$B$7</c:f>
              <c:strCache>
                <c:ptCount val="1"/>
                <c:pt idx="0">
                  <c:v>Control L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'MCV-Mar'!$A$8:$A$39</c:f>
              <c:numCache>
                <c:formatCode>m/d/yyyy</c:formatCode>
                <c:ptCount val="32"/>
                <c:pt idx="0">
                  <c:v>42064</c:v>
                </c:pt>
                <c:pt idx="1">
                  <c:v>42065</c:v>
                </c:pt>
                <c:pt idx="2">
                  <c:v>42066</c:v>
                </c:pt>
                <c:pt idx="3">
                  <c:v>42067</c:v>
                </c:pt>
                <c:pt idx="4">
                  <c:v>42068</c:v>
                </c:pt>
                <c:pt idx="5">
                  <c:v>42069</c:v>
                </c:pt>
                <c:pt idx="6">
                  <c:v>42070</c:v>
                </c:pt>
                <c:pt idx="7">
                  <c:v>42071</c:v>
                </c:pt>
                <c:pt idx="8">
                  <c:v>42072</c:v>
                </c:pt>
                <c:pt idx="9">
                  <c:v>42073</c:v>
                </c:pt>
                <c:pt idx="10">
                  <c:v>42074</c:v>
                </c:pt>
                <c:pt idx="11">
                  <c:v>42075</c:v>
                </c:pt>
                <c:pt idx="12">
                  <c:v>42076</c:v>
                </c:pt>
                <c:pt idx="13">
                  <c:v>42077</c:v>
                </c:pt>
                <c:pt idx="14">
                  <c:v>42078</c:v>
                </c:pt>
                <c:pt idx="15">
                  <c:v>42079</c:v>
                </c:pt>
                <c:pt idx="16">
                  <c:v>42080</c:v>
                </c:pt>
                <c:pt idx="17">
                  <c:v>42081</c:v>
                </c:pt>
                <c:pt idx="18">
                  <c:v>42082</c:v>
                </c:pt>
                <c:pt idx="19">
                  <c:v>42083</c:v>
                </c:pt>
                <c:pt idx="20">
                  <c:v>42084</c:v>
                </c:pt>
                <c:pt idx="21">
                  <c:v>42085</c:v>
                </c:pt>
                <c:pt idx="22">
                  <c:v>42086</c:v>
                </c:pt>
                <c:pt idx="23">
                  <c:v>42087</c:v>
                </c:pt>
                <c:pt idx="24">
                  <c:v>42088</c:v>
                </c:pt>
                <c:pt idx="25">
                  <c:v>42089</c:v>
                </c:pt>
                <c:pt idx="26">
                  <c:v>42090</c:v>
                </c:pt>
                <c:pt idx="27">
                  <c:v>42091</c:v>
                </c:pt>
                <c:pt idx="28">
                  <c:v>42092</c:v>
                </c:pt>
                <c:pt idx="29">
                  <c:v>42093</c:v>
                </c:pt>
                <c:pt idx="30">
                  <c:v>42094</c:v>
                </c:pt>
              </c:numCache>
            </c:numRef>
          </c:cat>
          <c:val>
            <c:numRef>
              <c:f>'MCV-Mar'!$B$8:$B$40</c:f>
              <c:numCache>
                <c:formatCode>0.00</c:formatCode>
                <c:ptCount val="33"/>
                <c:pt idx="0">
                  <c:v>96.1</c:v>
                </c:pt>
                <c:pt idx="1">
                  <c:v>98.3</c:v>
                </c:pt>
                <c:pt idx="2">
                  <c:v>98.9</c:v>
                </c:pt>
                <c:pt idx="3">
                  <c:v>98.5</c:v>
                </c:pt>
                <c:pt idx="4">
                  <c:v>99.1</c:v>
                </c:pt>
                <c:pt idx="5">
                  <c:v>99.1</c:v>
                </c:pt>
                <c:pt idx="6">
                  <c:v>98.5</c:v>
                </c:pt>
                <c:pt idx="7">
                  <c:v>99.1</c:v>
                </c:pt>
                <c:pt idx="8">
                  <c:v>98.4</c:v>
                </c:pt>
                <c:pt idx="9">
                  <c:v>99.4</c:v>
                </c:pt>
                <c:pt idx="10">
                  <c:v>98.8</c:v>
                </c:pt>
                <c:pt idx="11">
                  <c:v>98.8</c:v>
                </c:pt>
                <c:pt idx="12">
                  <c:v>98.8</c:v>
                </c:pt>
                <c:pt idx="13">
                  <c:v>98.3</c:v>
                </c:pt>
                <c:pt idx="14">
                  <c:v>99</c:v>
                </c:pt>
                <c:pt idx="15">
                  <c:v>98</c:v>
                </c:pt>
                <c:pt idx="16">
                  <c:v>96.3</c:v>
                </c:pt>
                <c:pt idx="17">
                  <c:v>96.3</c:v>
                </c:pt>
                <c:pt idx="18">
                  <c:v>96.6</c:v>
                </c:pt>
                <c:pt idx="19">
                  <c:v>96.6</c:v>
                </c:pt>
                <c:pt idx="20">
                  <c:v>97.1</c:v>
                </c:pt>
                <c:pt idx="21">
                  <c:v>96.6</c:v>
                </c:pt>
                <c:pt idx="22">
                  <c:v>96.9</c:v>
                </c:pt>
                <c:pt idx="23">
                  <c:v>96.6</c:v>
                </c:pt>
                <c:pt idx="24">
                  <c:v>96.3</c:v>
                </c:pt>
                <c:pt idx="25">
                  <c:v>95.9</c:v>
                </c:pt>
                <c:pt idx="26">
                  <c:v>95.9</c:v>
                </c:pt>
                <c:pt idx="27">
                  <c:v>96.2</c:v>
                </c:pt>
                <c:pt idx="28">
                  <c:v>96.4</c:v>
                </c:pt>
                <c:pt idx="29">
                  <c:v>96.4</c:v>
                </c:pt>
                <c:pt idx="30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C-486E-86B9-3D56853DB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51704528"/>
        <c:axId val="-1551695280"/>
      </c:lineChart>
      <c:scatterChart>
        <c:scatterStyle val="lineMarker"/>
        <c:varyColors val="0"/>
        <c:ser>
          <c:idx val="1"/>
          <c:order val="1"/>
          <c:tx>
            <c:strRef>
              <c:f>'MCV-Mar'!$J$41</c:f>
              <c:strCache>
                <c:ptCount val="1"/>
                <c:pt idx="0">
                  <c:v>Control I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'MCV-Mar'!$I$42:$I$43</c:f>
              <c:numCache>
                <c:formatCode>General</c:formatCode>
                <c:ptCount val="2"/>
                <c:pt idx="0">
                  <c:v>31</c:v>
                </c:pt>
                <c:pt idx="1">
                  <c:v>31</c:v>
                </c:pt>
              </c:numCache>
            </c:numRef>
          </c:xVal>
          <c:yVal>
            <c:numRef>
              <c:f>'MCV-Mar'!$J$42:$J$43</c:f>
              <c:numCache>
                <c:formatCode>0.00</c:formatCode>
                <c:ptCount val="2"/>
                <c:pt idx="0">
                  <c:v>90.3</c:v>
                </c:pt>
                <c:pt idx="1">
                  <c:v>106.3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2C-486E-86B9-3D56853DB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1696912"/>
        <c:axId val="-1551682768"/>
      </c:scatterChart>
      <c:dateAx>
        <c:axId val="-1551704528"/>
        <c:scaling>
          <c:orientation val="minMax"/>
          <c:min val="42064"/>
        </c:scaling>
        <c:delete val="0"/>
        <c:axPos val="b"/>
        <c:numFmt formatCode="dd\/mm\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9528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-1551695280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704528"/>
        <c:crosses val="autoZero"/>
        <c:crossBetween val="between"/>
        <c:majorUnit val="5"/>
        <c:minorUnit val="0.1"/>
      </c:valAx>
      <c:valAx>
        <c:axId val="-1551696912"/>
        <c:scaling>
          <c:orientation val="minMax"/>
          <c:max val="31"/>
          <c:min val="0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82768"/>
        <c:crosses val="max"/>
        <c:crossBetween val="midCat"/>
      </c:valAx>
      <c:valAx>
        <c:axId val="-1551682768"/>
        <c:scaling>
          <c:orientation val="minMax"/>
          <c:max val="120"/>
          <c:min val="70"/>
        </c:scaling>
        <c:delete val="0"/>
        <c:axPos val="r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51696912"/>
        <c:crosses val="max"/>
        <c:crossBetween val="midCat"/>
        <c:majorUnit val="5"/>
        <c:minorUnit val="0.1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752476</xdr:colOff>
      <xdr:row>7</xdr:row>
      <xdr:rowOff>19050</xdr:rowOff>
    </xdr:from>
    <xdr:to>
      <xdr:col>11</xdr:col>
      <xdr:colOff>476250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561975</xdr:colOff>
      <xdr:row>21</xdr:row>
      <xdr:rowOff>9525</xdr:rowOff>
    </xdr:from>
    <xdr:to>
      <xdr:col>12</xdr:col>
      <xdr:colOff>9525</xdr:colOff>
      <xdr:row>32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752476</xdr:colOff>
      <xdr:row>4</xdr:row>
      <xdr:rowOff>19050</xdr:rowOff>
    </xdr:from>
    <xdr:to>
      <xdr:col>11</xdr:col>
      <xdr:colOff>476250</xdr:colOff>
      <xdr:row>17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771525</xdr:colOff>
      <xdr:row>18</xdr:row>
      <xdr:rowOff>9525</xdr:rowOff>
    </xdr:from>
    <xdr:to>
      <xdr:col>12</xdr:col>
      <xdr:colOff>57150</xdr:colOff>
      <xdr:row>29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752476</xdr:colOff>
      <xdr:row>4</xdr:row>
      <xdr:rowOff>19050</xdr:rowOff>
    </xdr:from>
    <xdr:to>
      <xdr:col>11</xdr:col>
      <xdr:colOff>476250</xdr:colOff>
      <xdr:row>17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771525</xdr:colOff>
      <xdr:row>18</xdr:row>
      <xdr:rowOff>9525</xdr:rowOff>
    </xdr:from>
    <xdr:to>
      <xdr:col>12</xdr:col>
      <xdr:colOff>57150</xdr:colOff>
      <xdr:row>29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752476</xdr:colOff>
      <xdr:row>4</xdr:row>
      <xdr:rowOff>19050</xdr:rowOff>
    </xdr:from>
    <xdr:to>
      <xdr:col>11</xdr:col>
      <xdr:colOff>476250</xdr:colOff>
      <xdr:row>17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771525</xdr:colOff>
      <xdr:row>18</xdr:row>
      <xdr:rowOff>9525</xdr:rowOff>
    </xdr:from>
    <xdr:to>
      <xdr:col>12</xdr:col>
      <xdr:colOff>57150</xdr:colOff>
      <xdr:row>29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752476</xdr:colOff>
      <xdr:row>4</xdr:row>
      <xdr:rowOff>19050</xdr:rowOff>
    </xdr:from>
    <xdr:to>
      <xdr:col>11</xdr:col>
      <xdr:colOff>476250</xdr:colOff>
      <xdr:row>17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561975</xdr:colOff>
      <xdr:row>18</xdr:row>
      <xdr:rowOff>9525</xdr:rowOff>
    </xdr:from>
    <xdr:to>
      <xdr:col>12</xdr:col>
      <xdr:colOff>9525</xdr:colOff>
      <xdr:row>29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752476</xdr:colOff>
      <xdr:row>4</xdr:row>
      <xdr:rowOff>19050</xdr:rowOff>
    </xdr:from>
    <xdr:to>
      <xdr:col>11</xdr:col>
      <xdr:colOff>476250</xdr:colOff>
      <xdr:row>17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561975</xdr:colOff>
      <xdr:row>18</xdr:row>
      <xdr:rowOff>9525</xdr:rowOff>
    </xdr:from>
    <xdr:to>
      <xdr:col>12</xdr:col>
      <xdr:colOff>9525</xdr:colOff>
      <xdr:row>29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752476</xdr:colOff>
      <xdr:row>4</xdr:row>
      <xdr:rowOff>19050</xdr:rowOff>
    </xdr:from>
    <xdr:to>
      <xdr:col>11</xdr:col>
      <xdr:colOff>476250</xdr:colOff>
      <xdr:row>17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561975</xdr:colOff>
      <xdr:row>18</xdr:row>
      <xdr:rowOff>9525</xdr:rowOff>
    </xdr:from>
    <xdr:to>
      <xdr:col>12</xdr:col>
      <xdr:colOff>9525</xdr:colOff>
      <xdr:row>29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752476</xdr:colOff>
      <xdr:row>4</xdr:row>
      <xdr:rowOff>19050</xdr:rowOff>
    </xdr:from>
    <xdr:to>
      <xdr:col>11</xdr:col>
      <xdr:colOff>476250</xdr:colOff>
      <xdr:row>17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561975</xdr:colOff>
      <xdr:row>18</xdr:row>
      <xdr:rowOff>9525</xdr:rowOff>
    </xdr:from>
    <xdr:to>
      <xdr:col>12</xdr:col>
      <xdr:colOff>9525</xdr:colOff>
      <xdr:row>29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752476</xdr:colOff>
      <xdr:row>4</xdr:row>
      <xdr:rowOff>19050</xdr:rowOff>
    </xdr:from>
    <xdr:to>
      <xdr:col>11</xdr:col>
      <xdr:colOff>476250</xdr:colOff>
      <xdr:row>17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561975</xdr:colOff>
      <xdr:row>18</xdr:row>
      <xdr:rowOff>9525</xdr:rowOff>
    </xdr:from>
    <xdr:to>
      <xdr:col>12</xdr:col>
      <xdr:colOff>9525</xdr:colOff>
      <xdr:row>29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752476</xdr:colOff>
      <xdr:row>7</xdr:row>
      <xdr:rowOff>19050</xdr:rowOff>
    </xdr:from>
    <xdr:to>
      <xdr:col>11</xdr:col>
      <xdr:colOff>476250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561975</xdr:colOff>
      <xdr:row>21</xdr:row>
      <xdr:rowOff>9525</xdr:rowOff>
    </xdr:from>
    <xdr:to>
      <xdr:col>12</xdr:col>
      <xdr:colOff>9525</xdr:colOff>
      <xdr:row>32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752476</xdr:colOff>
      <xdr:row>7</xdr:row>
      <xdr:rowOff>19050</xdr:rowOff>
    </xdr:from>
    <xdr:to>
      <xdr:col>11</xdr:col>
      <xdr:colOff>476250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561975</xdr:colOff>
      <xdr:row>21</xdr:row>
      <xdr:rowOff>9525</xdr:rowOff>
    </xdr:from>
    <xdr:to>
      <xdr:col>12</xdr:col>
      <xdr:colOff>9525</xdr:colOff>
      <xdr:row>32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19</xdr:row>
      <xdr:rowOff>142876</xdr:rowOff>
    </xdr:from>
    <xdr:to>
      <xdr:col>11</xdr:col>
      <xdr:colOff>190499</xdr:colOff>
      <xdr:row>31</xdr:row>
      <xdr:rowOff>95250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123826</xdr:colOff>
      <xdr:row>5</xdr:row>
      <xdr:rowOff>28575</xdr:rowOff>
    </xdr:from>
    <xdr:to>
      <xdr:col>11</xdr:col>
      <xdr:colOff>161925</xdr:colOff>
      <xdr:row>18</xdr:row>
      <xdr:rowOff>152400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7</xdr:row>
      <xdr:rowOff>19050</xdr:rowOff>
    </xdr:from>
    <xdr:to>
      <xdr:col>12</xdr:col>
      <xdr:colOff>9525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561975</xdr:colOff>
      <xdr:row>21</xdr:row>
      <xdr:rowOff>9525</xdr:rowOff>
    </xdr:from>
    <xdr:to>
      <xdr:col>12</xdr:col>
      <xdr:colOff>9525</xdr:colOff>
      <xdr:row>32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7</xdr:row>
      <xdr:rowOff>19050</xdr:rowOff>
    </xdr:from>
    <xdr:to>
      <xdr:col>12</xdr:col>
      <xdr:colOff>9525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7E4203-64CD-4563-86B3-95AA27A05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561975</xdr:colOff>
      <xdr:row>21</xdr:row>
      <xdr:rowOff>9525</xdr:rowOff>
    </xdr:from>
    <xdr:to>
      <xdr:col>12</xdr:col>
      <xdr:colOff>9525</xdr:colOff>
      <xdr:row>32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680AE8-9496-4F99-83EF-2927F042B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7</xdr:row>
      <xdr:rowOff>19050</xdr:rowOff>
    </xdr:from>
    <xdr:to>
      <xdr:col>12</xdr:col>
      <xdr:colOff>9525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42BA31-7B64-4482-9254-731314522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561975</xdr:colOff>
      <xdr:row>21</xdr:row>
      <xdr:rowOff>9525</xdr:rowOff>
    </xdr:from>
    <xdr:to>
      <xdr:col>12</xdr:col>
      <xdr:colOff>9525</xdr:colOff>
      <xdr:row>32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2B2D13-DCD8-409D-9D99-79E633F63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7</xdr:row>
      <xdr:rowOff>19050</xdr:rowOff>
    </xdr:from>
    <xdr:to>
      <xdr:col>12</xdr:col>
      <xdr:colOff>9525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627CAA-B90B-494E-86A2-66236C98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561975</xdr:colOff>
      <xdr:row>21</xdr:row>
      <xdr:rowOff>9525</xdr:rowOff>
    </xdr:from>
    <xdr:to>
      <xdr:col>12</xdr:col>
      <xdr:colOff>9525</xdr:colOff>
      <xdr:row>32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5C433A-E64C-4AD2-AC3F-54F5E2635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6</xdr:row>
      <xdr:rowOff>38100</xdr:rowOff>
    </xdr:from>
    <xdr:to>
      <xdr:col>13</xdr:col>
      <xdr:colOff>9525</xdr:colOff>
      <xdr:row>21</xdr:row>
      <xdr:rowOff>171450</xdr:rowOff>
    </xdr:to>
    <xdr:graphicFrame macro="">
      <xdr:nvGraphicFramePr>
        <xdr:cNvPr id="1241" name="Chart 1">
          <a:extLst>
            <a:ext uri="{FF2B5EF4-FFF2-40B4-BE49-F238E27FC236}">
              <a16:creationId xmlns:a16="http://schemas.microsoft.com/office/drawing/2014/main" id="{00000000-0008-0000-0200-0000D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180975</xdr:colOff>
      <xdr:row>22</xdr:row>
      <xdr:rowOff>114300</xdr:rowOff>
    </xdr:from>
    <xdr:to>
      <xdr:col>12</xdr:col>
      <xdr:colOff>390525</xdr:colOff>
      <xdr:row>38</xdr:row>
      <xdr:rowOff>57150</xdr:rowOff>
    </xdr:to>
    <xdr:graphicFrame macro="">
      <xdr:nvGraphicFramePr>
        <xdr:cNvPr id="1242" name="Chart 2">
          <a:extLst>
            <a:ext uri="{FF2B5EF4-FFF2-40B4-BE49-F238E27FC236}">
              <a16:creationId xmlns:a16="http://schemas.microsoft.com/office/drawing/2014/main" id="{00000000-0008-0000-0200-0000D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190501</xdr:colOff>
      <xdr:row>5</xdr:row>
      <xdr:rowOff>85725</xdr:rowOff>
    </xdr:from>
    <xdr:to>
      <xdr:col>11</xdr:col>
      <xdr:colOff>1</xdr:colOff>
      <xdr:row>20</xdr:row>
      <xdr:rowOff>123825</xdr:rowOff>
    </xdr:to>
    <xdr:graphicFrame macro="">
      <xdr:nvGraphicFramePr>
        <xdr:cNvPr id="95360" name="Chart 1">
          <a:extLst>
            <a:ext uri="{FF2B5EF4-FFF2-40B4-BE49-F238E27FC236}">
              <a16:creationId xmlns:a16="http://schemas.microsoft.com/office/drawing/2014/main" id="{00000000-0008-0000-0300-0000807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142875</xdr:colOff>
      <xdr:row>21</xdr:row>
      <xdr:rowOff>152400</xdr:rowOff>
    </xdr:from>
    <xdr:to>
      <xdr:col>11</xdr:col>
      <xdr:colOff>0</xdr:colOff>
      <xdr:row>37</xdr:row>
      <xdr:rowOff>66675</xdr:rowOff>
    </xdr:to>
    <xdr:graphicFrame macro="">
      <xdr:nvGraphicFramePr>
        <xdr:cNvPr id="95361" name="Chart 2">
          <a:extLst>
            <a:ext uri="{FF2B5EF4-FFF2-40B4-BE49-F238E27FC236}">
              <a16:creationId xmlns:a16="http://schemas.microsoft.com/office/drawing/2014/main" id="{00000000-0008-0000-0300-0000817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123827</xdr:colOff>
      <xdr:row>5</xdr:row>
      <xdr:rowOff>28575</xdr:rowOff>
    </xdr:from>
    <xdr:to>
      <xdr:col>10</xdr:col>
      <xdr:colOff>247650</xdr:colOff>
      <xdr:row>18</xdr:row>
      <xdr:rowOff>152400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123825</xdr:colOff>
      <xdr:row>20</xdr:row>
      <xdr:rowOff>38100</xdr:rowOff>
    </xdr:from>
    <xdr:to>
      <xdr:col>10</xdr:col>
      <xdr:colOff>285750</xdr:colOff>
      <xdr:row>31</xdr:row>
      <xdr:rowOff>152399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123826</xdr:colOff>
      <xdr:row>5</xdr:row>
      <xdr:rowOff>28575</xdr:rowOff>
    </xdr:from>
    <xdr:to>
      <xdr:col>10</xdr:col>
      <xdr:colOff>457200</xdr:colOff>
      <xdr:row>18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190500</xdr:colOff>
      <xdr:row>19</xdr:row>
      <xdr:rowOff>133350</xdr:rowOff>
    </xdr:from>
    <xdr:to>
      <xdr:col>10</xdr:col>
      <xdr:colOff>457199</xdr:colOff>
      <xdr:row>33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123826</xdr:colOff>
      <xdr:row>5</xdr:row>
      <xdr:rowOff>28575</xdr:rowOff>
    </xdr:from>
    <xdr:to>
      <xdr:col>10</xdr:col>
      <xdr:colOff>457200</xdr:colOff>
      <xdr:row>18</xdr:row>
      <xdr:rowOff>152400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190500</xdr:colOff>
      <xdr:row>19</xdr:row>
      <xdr:rowOff>133350</xdr:rowOff>
    </xdr:from>
    <xdr:to>
      <xdr:col>10</xdr:col>
      <xdr:colOff>457199</xdr:colOff>
      <xdr:row>31</xdr:row>
      <xdr:rowOff>85724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752476</xdr:colOff>
      <xdr:row>6</xdr:row>
      <xdr:rowOff>19050</xdr:rowOff>
    </xdr:from>
    <xdr:to>
      <xdr:col>11</xdr:col>
      <xdr:colOff>476250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771525</xdr:colOff>
      <xdr:row>20</xdr:row>
      <xdr:rowOff>9525</xdr:rowOff>
    </xdr:from>
    <xdr:to>
      <xdr:col>12</xdr:col>
      <xdr:colOff>57150</xdr:colOff>
      <xdr:row>31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752476</xdr:colOff>
      <xdr:row>4</xdr:row>
      <xdr:rowOff>19050</xdr:rowOff>
    </xdr:from>
    <xdr:to>
      <xdr:col>11</xdr:col>
      <xdr:colOff>476250</xdr:colOff>
      <xdr:row>17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771525</xdr:colOff>
      <xdr:row>18</xdr:row>
      <xdr:rowOff>9525</xdr:rowOff>
    </xdr:from>
    <xdr:to>
      <xdr:col>12</xdr:col>
      <xdr:colOff>57150</xdr:colOff>
      <xdr:row>29</xdr:row>
      <xdr:rowOff>123824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R47"/>
  <sheetViews>
    <sheetView topLeftCell="A13" workbookViewId="0">
      <selection activeCell="I20" sqref="I20"/>
    </sheetView>
  </sheetViews>
  <sheetFormatPr defaultRowHeight="12.75" x14ac:dyDescent="0.2"/>
  <sheetData>
    <row r="3" spans="1:18" ht="13.5" thickBot="1" x14ac:dyDescent="0.25"/>
    <row r="4" spans="1:18" ht="14.25" thickTop="1" thickBot="1" x14ac:dyDescent="0.25">
      <c r="A4" s="40"/>
      <c r="B4" s="41" t="s">
        <v>0</v>
      </c>
      <c r="C4" s="41" t="s">
        <v>1</v>
      </c>
      <c r="D4" s="42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7.25" thickTop="1" thickBot="1" x14ac:dyDescent="0.3">
      <c r="A5" s="43" t="s">
        <v>19</v>
      </c>
      <c r="B5" s="44">
        <v>85</v>
      </c>
      <c r="C5" s="44">
        <v>72</v>
      </c>
      <c r="D5" s="44">
        <v>98</v>
      </c>
      <c r="E5" s="11"/>
      <c r="F5" s="11"/>
      <c r="G5" s="11"/>
      <c r="H5" s="18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6.5" thickBot="1" x14ac:dyDescent="0.3">
      <c r="A6" s="45" t="s">
        <v>20</v>
      </c>
      <c r="B6" s="46">
        <v>98</v>
      </c>
      <c r="C6" s="46">
        <v>85</v>
      </c>
      <c r="D6" s="47">
        <v>111</v>
      </c>
      <c r="E6" s="11"/>
      <c r="F6" s="11"/>
      <c r="G6" s="11"/>
      <c r="H6" s="18" t="s">
        <v>5</v>
      </c>
      <c r="I6" s="11" t="s">
        <v>25</v>
      </c>
      <c r="J6" s="11"/>
      <c r="K6" s="11"/>
      <c r="L6" s="11"/>
      <c r="M6" s="11"/>
      <c r="N6" s="11"/>
      <c r="O6" s="11"/>
      <c r="P6" s="11"/>
      <c r="Q6" s="11"/>
      <c r="R6" s="11"/>
    </row>
    <row r="7" spans="1:18" ht="14.25" thickTop="1" thickBot="1" x14ac:dyDescent="0.25">
      <c r="A7" s="48"/>
      <c r="B7" s="48"/>
      <c r="C7" s="48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6.5" thickTop="1" thickBot="1" x14ac:dyDescent="0.25">
      <c r="A8" s="50"/>
      <c r="B8" s="51" t="s">
        <v>19</v>
      </c>
      <c r="C8" s="51" t="s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6"/>
      <c r="O8" s="7" t="s">
        <v>3</v>
      </c>
      <c r="P8" s="7" t="s">
        <v>4</v>
      </c>
      <c r="Q8" s="11"/>
      <c r="R8" s="11"/>
    </row>
    <row r="9" spans="1:18" ht="15.75" thickTop="1" x14ac:dyDescent="0.2">
      <c r="A9" s="52">
        <v>42461</v>
      </c>
      <c r="B9" s="37">
        <v>91.5</v>
      </c>
      <c r="C9" s="58">
        <v>100.5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6" t="s">
        <v>15</v>
      </c>
      <c r="O9" s="8">
        <f t="shared" ref="O9:P11" si="0">B40</f>
        <v>85</v>
      </c>
      <c r="P9" s="56">
        <v>98</v>
      </c>
      <c r="Q9" s="11"/>
      <c r="R9" s="11"/>
    </row>
    <row r="10" spans="1:18" ht="15" x14ac:dyDescent="0.2">
      <c r="A10" s="53">
        <f t="shared" ref="A10:A38" si="1">SUM(DATEVALUE(TEXT(A9,"dd-mm-yyy")),1)</f>
        <v>42462</v>
      </c>
      <c r="B10" s="38">
        <v>91.9</v>
      </c>
      <c r="C10" s="59">
        <v>100.7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" t="s">
        <v>16</v>
      </c>
      <c r="O10" s="8">
        <f t="shared" si="0"/>
        <v>6.5</v>
      </c>
      <c r="P10" s="8">
        <f t="shared" si="0"/>
        <v>6.5</v>
      </c>
      <c r="Q10" s="11"/>
      <c r="R10" s="11"/>
    </row>
    <row r="11" spans="1:18" ht="15" x14ac:dyDescent="0.2">
      <c r="A11" s="53">
        <f t="shared" si="1"/>
        <v>42463</v>
      </c>
      <c r="B11" s="38">
        <v>92</v>
      </c>
      <c r="C11" s="59">
        <v>100.6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" t="s">
        <v>17</v>
      </c>
      <c r="O11" s="9">
        <f t="shared" si="0"/>
        <v>7.6470588235294124E-2</v>
      </c>
      <c r="P11" s="9">
        <f t="shared" si="0"/>
        <v>6.6326530612244902E-2</v>
      </c>
      <c r="Q11" s="11"/>
      <c r="R11" s="11"/>
    </row>
    <row r="12" spans="1:18" x14ac:dyDescent="0.2">
      <c r="A12" s="53">
        <f t="shared" si="1"/>
        <v>42464</v>
      </c>
      <c r="B12" s="38">
        <v>92.1</v>
      </c>
      <c r="C12" s="59">
        <v>100.7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2">
      <c r="A13" s="53">
        <f t="shared" si="1"/>
        <v>42465</v>
      </c>
      <c r="B13" s="38">
        <v>92.2</v>
      </c>
      <c r="C13" s="59">
        <v>100.2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53">
        <f t="shared" si="1"/>
        <v>42466</v>
      </c>
      <c r="B14" s="38">
        <v>92.3</v>
      </c>
      <c r="C14" s="59">
        <v>99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53">
        <f t="shared" si="1"/>
        <v>42467</v>
      </c>
      <c r="B15" s="38">
        <v>92.2</v>
      </c>
      <c r="C15" s="59">
        <v>98.5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53">
        <f t="shared" si="1"/>
        <v>42468</v>
      </c>
      <c r="B16" s="38">
        <v>92.3</v>
      </c>
      <c r="C16" s="59">
        <v>97.9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53">
        <f t="shared" si="1"/>
        <v>42469</v>
      </c>
      <c r="B17" s="38">
        <v>92.4</v>
      </c>
      <c r="C17" s="59">
        <v>99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53">
        <f t="shared" si="1"/>
        <v>42470</v>
      </c>
      <c r="B18" s="38">
        <v>92.5</v>
      </c>
      <c r="C18" s="59">
        <v>100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53">
        <f t="shared" si="1"/>
        <v>42471</v>
      </c>
      <c r="B19" s="38">
        <v>92.7</v>
      </c>
      <c r="C19" s="59">
        <v>101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53">
        <f t="shared" si="1"/>
        <v>42472</v>
      </c>
      <c r="B20" s="38">
        <v>92</v>
      </c>
      <c r="C20" s="59">
        <v>99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53">
        <f t="shared" si="1"/>
        <v>42473</v>
      </c>
      <c r="B21" s="38">
        <v>91</v>
      </c>
      <c r="C21" s="59">
        <v>99.4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53">
        <f t="shared" si="1"/>
        <v>42474</v>
      </c>
      <c r="B22" s="38">
        <v>91.5</v>
      </c>
      <c r="C22" s="59">
        <v>100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53">
        <f t="shared" si="1"/>
        <v>42475</v>
      </c>
      <c r="B23" s="38">
        <v>92</v>
      </c>
      <c r="C23" s="59">
        <v>101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">
      <c r="A24" s="53">
        <f t="shared" si="1"/>
        <v>42476</v>
      </c>
      <c r="B24" s="38">
        <v>92.5</v>
      </c>
      <c r="C24" s="59">
        <v>101.1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53">
        <f t="shared" si="1"/>
        <v>42477</v>
      </c>
      <c r="B25" s="38">
        <v>92.8</v>
      </c>
      <c r="C25" s="60">
        <v>100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53">
        <f t="shared" si="1"/>
        <v>42478</v>
      </c>
      <c r="B26" s="38">
        <v>93.2</v>
      </c>
      <c r="C26" s="38">
        <v>99.5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">
      <c r="A27" s="53">
        <f t="shared" si="1"/>
        <v>42479</v>
      </c>
      <c r="B27" s="38">
        <v>93</v>
      </c>
      <c r="C27" s="38">
        <v>101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">
      <c r="A28" s="53">
        <f t="shared" si="1"/>
        <v>42480</v>
      </c>
      <c r="B28" s="38">
        <v>92.9</v>
      </c>
      <c r="C28" s="38">
        <v>101.4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2">
      <c r="A29" s="53">
        <f t="shared" si="1"/>
        <v>42481</v>
      </c>
      <c r="B29" s="38">
        <v>92.5</v>
      </c>
      <c r="C29" s="38">
        <v>100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">
      <c r="A30" s="53">
        <f t="shared" si="1"/>
        <v>42482</v>
      </c>
      <c r="B30" s="38">
        <v>92.1</v>
      </c>
      <c r="C30" s="38">
        <v>100.1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53">
        <f t="shared" si="1"/>
        <v>42483</v>
      </c>
      <c r="B31" s="38">
        <v>92.5</v>
      </c>
      <c r="C31" s="38">
        <v>100.2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A32" s="53">
        <f t="shared" si="1"/>
        <v>42484</v>
      </c>
      <c r="B32" s="38">
        <v>92.5</v>
      </c>
      <c r="C32" s="38">
        <v>100.4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53">
        <f t="shared" si="1"/>
        <v>42485</v>
      </c>
      <c r="B33" s="38">
        <v>92.6</v>
      </c>
      <c r="C33" s="38">
        <v>100.7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2">
      <c r="A34" s="53">
        <f t="shared" si="1"/>
        <v>42486</v>
      </c>
      <c r="B34" s="38">
        <v>92.3</v>
      </c>
      <c r="C34" s="38">
        <v>100.5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x14ac:dyDescent="0.2">
      <c r="A35" s="53">
        <f t="shared" si="1"/>
        <v>42487</v>
      </c>
      <c r="B35" s="38">
        <v>92.1</v>
      </c>
      <c r="C35" s="38">
        <v>100.3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x14ac:dyDescent="0.2">
      <c r="A36" s="53">
        <f t="shared" si="1"/>
        <v>42488</v>
      </c>
      <c r="B36" s="38">
        <v>92</v>
      </c>
      <c r="C36" s="38">
        <v>100.1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x14ac:dyDescent="0.2">
      <c r="A37" s="53">
        <f t="shared" si="1"/>
        <v>42489</v>
      </c>
      <c r="B37" s="57">
        <v>92.5</v>
      </c>
      <c r="C37" s="38">
        <v>100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ht="13.5" thickBot="1" x14ac:dyDescent="0.25">
      <c r="A38" s="53">
        <f t="shared" si="1"/>
        <v>42490</v>
      </c>
      <c r="B38" s="38">
        <v>92.4</v>
      </c>
      <c r="C38" s="39">
        <v>100.2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ht="13.5" thickTop="1" x14ac:dyDescent="0.2">
      <c r="A39" s="27"/>
      <c r="B39" s="28" t="s">
        <v>3</v>
      </c>
      <c r="C39" s="28" t="s">
        <v>4</v>
      </c>
      <c r="D39" s="27"/>
      <c r="E39" s="27"/>
      <c r="F39" s="27" t="s">
        <v>3</v>
      </c>
      <c r="G39" s="27" t="s">
        <v>4</v>
      </c>
      <c r="H39" s="27"/>
      <c r="I39" s="27"/>
      <c r="J39" s="27" t="s">
        <v>3</v>
      </c>
      <c r="K39" s="5"/>
      <c r="L39" s="27"/>
      <c r="M39" s="4" t="s">
        <v>4</v>
      </c>
      <c r="N39" s="11"/>
      <c r="O39" s="11"/>
      <c r="P39" s="11"/>
      <c r="Q39" s="11"/>
      <c r="R39" s="11"/>
    </row>
    <row r="40" spans="1:18" x14ac:dyDescent="0.2">
      <c r="A40" s="27" t="s">
        <v>6</v>
      </c>
      <c r="B40" s="29">
        <v>85</v>
      </c>
      <c r="C40" s="29">
        <v>98</v>
      </c>
      <c r="D40" s="27"/>
      <c r="E40" s="27" t="s">
        <v>9</v>
      </c>
      <c r="F40" s="30">
        <f>B40-(2*B41)</f>
        <v>72</v>
      </c>
      <c r="G40" s="30">
        <v>85</v>
      </c>
      <c r="H40" s="27"/>
      <c r="I40" s="27">
        <f>COUNT(A9:A38)</f>
        <v>30</v>
      </c>
      <c r="J40" s="31">
        <v>72</v>
      </c>
      <c r="K40" s="5">
        <f>COUNT(A9:A38)</f>
        <v>30</v>
      </c>
      <c r="L40" s="27">
        <v>31</v>
      </c>
      <c r="M40" s="31">
        <v>85</v>
      </c>
      <c r="N40" s="11"/>
      <c r="O40" s="11"/>
      <c r="P40" s="11"/>
      <c r="Q40" s="11"/>
      <c r="R40" s="11"/>
    </row>
    <row r="41" spans="1:18" x14ac:dyDescent="0.2">
      <c r="A41" s="27" t="s">
        <v>7</v>
      </c>
      <c r="B41" s="29">
        <v>6.5</v>
      </c>
      <c r="C41" s="29">
        <v>6.5</v>
      </c>
      <c r="D41" s="27"/>
      <c r="E41" s="27" t="s">
        <v>10</v>
      </c>
      <c r="F41" s="30">
        <f>B40+(2*B41)</f>
        <v>98</v>
      </c>
      <c r="G41" s="30">
        <v>111</v>
      </c>
      <c r="H41" s="27"/>
      <c r="I41" s="27">
        <f>COUNT(A9:A38)</f>
        <v>30</v>
      </c>
      <c r="J41" s="31">
        <v>98</v>
      </c>
      <c r="K41" s="5">
        <f>COUNT(A9:A38)</f>
        <v>30</v>
      </c>
      <c r="L41" s="27">
        <v>31</v>
      </c>
      <c r="M41" s="31">
        <v>111</v>
      </c>
      <c r="N41" s="11"/>
      <c r="O41" s="11"/>
      <c r="P41" s="11"/>
      <c r="Q41" s="11"/>
      <c r="R41" s="11"/>
    </row>
    <row r="42" spans="1:18" x14ac:dyDescent="0.2">
      <c r="A42" s="27" t="s">
        <v>8</v>
      </c>
      <c r="B42" s="32">
        <f>B41/B40</f>
        <v>7.6470588235294124E-2</v>
      </c>
      <c r="C42" s="32">
        <f>C41/C40</f>
        <v>6.6326530612244902E-2</v>
      </c>
      <c r="D42" s="27"/>
      <c r="E42" s="27"/>
      <c r="F42" s="27"/>
      <c r="G42" s="27"/>
      <c r="H42" s="27"/>
      <c r="I42" s="27"/>
      <c r="J42" s="27"/>
      <c r="K42" s="5"/>
      <c r="L42" s="5"/>
      <c r="M42" s="5"/>
      <c r="N42" s="11"/>
      <c r="O42" s="11"/>
      <c r="P42" s="11"/>
      <c r="Q42" s="11"/>
      <c r="R42" s="11"/>
    </row>
    <row r="43" spans="1:18" x14ac:dyDescent="0.2">
      <c r="A43" s="27"/>
      <c r="B43" s="27"/>
      <c r="C43" s="27"/>
      <c r="D43" s="27"/>
      <c r="E43" s="33" t="s">
        <v>11</v>
      </c>
      <c r="F43" s="30">
        <f>B40-(3*B41)</f>
        <v>65.5</v>
      </c>
      <c r="G43" s="30">
        <f>C40-(3*C41)</f>
        <v>78.5</v>
      </c>
      <c r="H43" s="27"/>
      <c r="I43" s="27"/>
      <c r="J43" s="27"/>
      <c r="K43" s="5"/>
      <c r="L43" s="5"/>
      <c r="M43" s="5"/>
      <c r="N43" s="11"/>
      <c r="O43" s="11"/>
      <c r="P43" s="11"/>
      <c r="Q43" s="11"/>
      <c r="R43" s="11"/>
    </row>
    <row r="44" spans="1:18" x14ac:dyDescent="0.2">
      <c r="A44" s="27"/>
      <c r="B44" s="27"/>
      <c r="C44" s="27"/>
      <c r="D44" s="27"/>
      <c r="E44" s="33" t="s">
        <v>12</v>
      </c>
      <c r="F44" s="30">
        <f>B40+(3*B41)</f>
        <v>104.5</v>
      </c>
      <c r="G44" s="30">
        <f>C40+(3*C41)</f>
        <v>117.5</v>
      </c>
      <c r="H44" s="27"/>
      <c r="I44" s="27"/>
      <c r="J44" s="27"/>
      <c r="K44" s="5"/>
      <c r="L44" s="5"/>
      <c r="M44" s="5"/>
      <c r="N44" s="11"/>
      <c r="O44" s="11"/>
      <c r="P44" s="11"/>
      <c r="Q44" s="11"/>
      <c r="R44" s="11"/>
    </row>
    <row r="45" spans="1:18" x14ac:dyDescent="0.2">
      <c r="A45" s="27"/>
      <c r="B45" s="27"/>
      <c r="C45" s="27"/>
      <c r="D45" s="27"/>
      <c r="E45" s="27"/>
      <c r="F45" s="30"/>
      <c r="G45" s="30"/>
      <c r="H45" s="27"/>
      <c r="I45" s="27"/>
      <c r="J45" s="27"/>
      <c r="K45" s="5"/>
      <c r="L45" s="5"/>
      <c r="M45" s="5"/>
      <c r="N45" s="11"/>
      <c r="O45" s="11"/>
      <c r="P45" s="11"/>
      <c r="Q45" s="11"/>
      <c r="R45" s="11"/>
    </row>
    <row r="46" spans="1:18" x14ac:dyDescent="0.2">
      <c r="A46" s="27"/>
      <c r="B46" s="27"/>
      <c r="C46" s="27"/>
      <c r="D46" s="27"/>
      <c r="E46" s="33" t="s">
        <v>13</v>
      </c>
      <c r="F46" s="30">
        <f>B40-(4*B41)</f>
        <v>59</v>
      </c>
      <c r="G46" s="30">
        <f>C40-(4*C41)</f>
        <v>72</v>
      </c>
      <c r="H46" s="27"/>
      <c r="I46" s="61">
        <v>42461</v>
      </c>
      <c r="J46" s="27"/>
      <c r="K46" s="5"/>
      <c r="L46" s="5"/>
      <c r="M46" s="5"/>
      <c r="N46" s="11"/>
      <c r="O46" s="11"/>
      <c r="P46" s="11"/>
      <c r="Q46" s="11"/>
      <c r="R46" s="11"/>
    </row>
    <row r="47" spans="1:18" x14ac:dyDescent="0.2">
      <c r="A47" s="27"/>
      <c r="B47" s="27"/>
      <c r="C47" s="27"/>
      <c r="D47" s="27"/>
      <c r="E47" s="33" t="s">
        <v>14</v>
      </c>
      <c r="F47" s="30">
        <f>B40+(4*B41)</f>
        <v>111</v>
      </c>
      <c r="G47" s="30">
        <f>C40+(4*C41)</f>
        <v>124</v>
      </c>
      <c r="H47" s="27"/>
      <c r="I47" s="27"/>
      <c r="J47" s="27"/>
      <c r="K47" s="5"/>
      <c r="L47" s="5"/>
      <c r="M47" s="5"/>
      <c r="N47" s="11"/>
      <c r="O47" s="11"/>
      <c r="P47" s="11"/>
      <c r="Q47" s="11"/>
      <c r="R47" s="11"/>
    </row>
  </sheetData>
  <conditionalFormatting sqref="B28:B38">
    <cfRule type="cellIs" dxfId="199" priority="5" stopIfTrue="1" operator="between">
      <formula>#REF!</formula>
      <formula>#REF!</formula>
    </cfRule>
    <cfRule type="cellIs" dxfId="198" priority="6" stopIfTrue="1" operator="notBetween">
      <formula>#REF!</formula>
      <formula>#REF!</formula>
    </cfRule>
  </conditionalFormatting>
  <conditionalFormatting sqref="C28:C38">
    <cfRule type="cellIs" dxfId="197" priority="7" stopIfTrue="1" operator="between">
      <formula>#REF!</formula>
      <formula>#REF!</formula>
    </cfRule>
    <cfRule type="cellIs" dxfId="196" priority="8" stopIfTrue="1" operator="notBetween">
      <formula>#REF!</formula>
      <formula>#REF!</formula>
    </cfRule>
  </conditionalFormatting>
  <conditionalFormatting sqref="B9:B27">
    <cfRule type="cellIs" dxfId="195" priority="1" stopIfTrue="1" operator="between">
      <formula>#REF!</formula>
      <formula>#REF!</formula>
    </cfRule>
    <cfRule type="cellIs" dxfId="194" priority="2" stopIfTrue="1" operator="notBetween">
      <formula>#REF!</formula>
      <formula>#REF!</formula>
    </cfRule>
  </conditionalFormatting>
  <conditionalFormatting sqref="C9:C27">
    <cfRule type="cellIs" dxfId="193" priority="3" stopIfTrue="1" operator="between">
      <formula>#REF!</formula>
      <formula>#REF!</formula>
    </cfRule>
    <cfRule type="cellIs" dxfId="192" priority="4" stopIfTrue="1" operator="notBetween">
      <formula>#REF!</formula>
      <formula>#REF!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47"/>
  <sheetViews>
    <sheetView topLeftCell="A16" workbookViewId="0">
      <selection activeCell="I20" sqref="I20"/>
    </sheetView>
  </sheetViews>
  <sheetFormatPr defaultRowHeight="12.75" x14ac:dyDescent="0.2"/>
  <cols>
    <col min="1" max="1" width="12.5703125" customWidth="1"/>
  </cols>
  <sheetData>
    <row r="1" spans="1:18" ht="14.25" thickTop="1" thickBot="1" x14ac:dyDescent="0.25">
      <c r="A1" s="40"/>
      <c r="B1" s="41" t="s">
        <v>0</v>
      </c>
      <c r="C1" s="41" t="s">
        <v>1</v>
      </c>
      <c r="D1" s="42" t="s">
        <v>2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7.25" thickTop="1" thickBot="1" x14ac:dyDescent="0.3">
      <c r="A2" s="43" t="s">
        <v>19</v>
      </c>
      <c r="B2" s="44">
        <v>85</v>
      </c>
      <c r="C2" s="44">
        <v>72</v>
      </c>
      <c r="D2" s="44">
        <v>98</v>
      </c>
      <c r="E2" s="11"/>
      <c r="F2" s="11"/>
      <c r="G2" s="11"/>
      <c r="H2" s="18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6.5" thickBot="1" x14ac:dyDescent="0.3">
      <c r="A3" s="45" t="s">
        <v>20</v>
      </c>
      <c r="B3" s="46">
        <v>98</v>
      </c>
      <c r="C3" s="46">
        <v>85</v>
      </c>
      <c r="D3" s="47">
        <v>111</v>
      </c>
      <c r="E3" s="11"/>
      <c r="F3" s="11"/>
      <c r="G3" s="11"/>
      <c r="H3" s="18" t="s">
        <v>5</v>
      </c>
      <c r="I3" s="11" t="s">
        <v>25</v>
      </c>
      <c r="J3" s="11"/>
      <c r="K3" s="11"/>
      <c r="L3" s="11"/>
      <c r="M3" s="11"/>
      <c r="N3" s="11"/>
      <c r="O3" s="11"/>
      <c r="P3" s="11"/>
      <c r="Q3" s="11"/>
      <c r="R3" s="11"/>
    </row>
    <row r="4" spans="1:18" ht="14.25" thickTop="1" thickBot="1" x14ac:dyDescent="0.25">
      <c r="A4" s="48"/>
      <c r="B4" s="48"/>
      <c r="C4" s="48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6.5" thickTop="1" thickBot="1" x14ac:dyDescent="0.25">
      <c r="A5" s="50"/>
      <c r="B5" s="51" t="s">
        <v>19</v>
      </c>
      <c r="C5" s="51" t="s">
        <v>20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6"/>
      <c r="O5" s="7" t="s">
        <v>3</v>
      </c>
      <c r="P5" s="7" t="s">
        <v>4</v>
      </c>
      <c r="Q5" s="11"/>
      <c r="R5" s="11"/>
    </row>
    <row r="6" spans="1:18" ht="15.75" thickTop="1" x14ac:dyDescent="0.2">
      <c r="A6" s="52">
        <v>42217</v>
      </c>
      <c r="B6" s="37">
        <v>97.1</v>
      </c>
      <c r="C6" s="37">
        <v>105.6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6" t="s">
        <v>15</v>
      </c>
      <c r="O6" s="8">
        <f t="shared" ref="O6:P8" si="0">B38</f>
        <v>85</v>
      </c>
      <c r="P6" s="56">
        <v>98</v>
      </c>
      <c r="Q6" s="11"/>
      <c r="R6" s="11"/>
    </row>
    <row r="7" spans="1:18" ht="15" x14ac:dyDescent="0.2">
      <c r="A7" s="53">
        <f t="shared" ref="A7:A36" si="1">SUM(DATEVALUE(TEXT(A6,"dd-mm-yyy")),1)</f>
        <v>42218</v>
      </c>
      <c r="B7" s="38">
        <v>97.5</v>
      </c>
      <c r="C7" s="38">
        <v>103.5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6" t="s">
        <v>16</v>
      </c>
      <c r="O7" s="8">
        <f t="shared" si="0"/>
        <v>6.5</v>
      </c>
      <c r="P7" s="8">
        <f t="shared" si="0"/>
        <v>6.5</v>
      </c>
      <c r="Q7" s="11"/>
      <c r="R7" s="11"/>
    </row>
    <row r="8" spans="1:18" ht="15" x14ac:dyDescent="0.2">
      <c r="A8" s="53">
        <f t="shared" si="1"/>
        <v>42219</v>
      </c>
      <c r="B8" s="38">
        <v>96.6</v>
      </c>
      <c r="C8" s="38">
        <v>104.8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6" t="s">
        <v>17</v>
      </c>
      <c r="O8" s="9">
        <f t="shared" si="0"/>
        <v>7.6470588235294124E-2</v>
      </c>
      <c r="P8" s="9">
        <f t="shared" si="0"/>
        <v>6.6326530612244902E-2</v>
      </c>
      <c r="Q8" s="11"/>
      <c r="R8" s="11"/>
    </row>
    <row r="9" spans="1:18" x14ac:dyDescent="0.2">
      <c r="A9" s="53">
        <f t="shared" si="1"/>
        <v>42220</v>
      </c>
      <c r="B9" s="38">
        <v>93.7</v>
      </c>
      <c r="C9" s="38">
        <v>105.4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x14ac:dyDescent="0.2">
      <c r="A10" s="53">
        <f t="shared" si="1"/>
        <v>42221</v>
      </c>
      <c r="B10" s="38">
        <v>97.3</v>
      </c>
      <c r="C10" s="38">
        <v>105.9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x14ac:dyDescent="0.2">
      <c r="A11" s="53">
        <f t="shared" si="1"/>
        <v>42222</v>
      </c>
      <c r="B11" s="38">
        <v>96.6</v>
      </c>
      <c r="C11" s="38">
        <v>105.1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x14ac:dyDescent="0.2">
      <c r="A12" s="53">
        <f t="shared" si="1"/>
        <v>42223</v>
      </c>
      <c r="B12" s="38">
        <v>96.3</v>
      </c>
      <c r="C12" s="38">
        <v>105.9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2">
      <c r="A13" s="53">
        <f t="shared" si="1"/>
        <v>42224</v>
      </c>
      <c r="B13" s="38">
        <v>97</v>
      </c>
      <c r="C13" s="38">
        <v>104.2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53">
        <f t="shared" si="1"/>
        <v>42225</v>
      </c>
      <c r="B14" s="38">
        <v>97.8</v>
      </c>
      <c r="C14" s="38">
        <v>106.3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53">
        <f t="shared" si="1"/>
        <v>42226</v>
      </c>
      <c r="B15" s="38">
        <v>97.7</v>
      </c>
      <c r="C15" s="38">
        <v>106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53">
        <f t="shared" si="1"/>
        <v>42227</v>
      </c>
      <c r="B16" s="38">
        <v>97.7</v>
      </c>
      <c r="C16" s="38">
        <v>105.6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53">
        <f t="shared" si="1"/>
        <v>42228</v>
      </c>
      <c r="B17" s="38">
        <v>97.1</v>
      </c>
      <c r="C17" s="38">
        <v>103.8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53">
        <f t="shared" si="1"/>
        <v>42229</v>
      </c>
      <c r="B18" s="38">
        <v>97</v>
      </c>
      <c r="C18" s="38">
        <v>103.2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53">
        <f t="shared" si="1"/>
        <v>42230</v>
      </c>
      <c r="B19" s="38">
        <v>96.9</v>
      </c>
      <c r="C19" s="38">
        <v>104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53">
        <f t="shared" si="1"/>
        <v>42231</v>
      </c>
      <c r="B20" s="38">
        <v>96.5</v>
      </c>
      <c r="C20" s="38">
        <v>105.1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53">
        <f t="shared" si="1"/>
        <v>42232</v>
      </c>
      <c r="B21" s="38">
        <v>96.9</v>
      </c>
      <c r="C21" s="38">
        <v>104.6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53">
        <f t="shared" si="1"/>
        <v>42233</v>
      </c>
      <c r="B22" s="38">
        <v>97.9</v>
      </c>
      <c r="C22" s="57">
        <v>105.4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53">
        <f t="shared" si="1"/>
        <v>42234</v>
      </c>
      <c r="B23" s="38">
        <v>97</v>
      </c>
      <c r="C23" s="38">
        <v>105.6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">
      <c r="A24" s="53">
        <f t="shared" si="1"/>
        <v>42235</v>
      </c>
      <c r="B24" s="38">
        <v>98</v>
      </c>
      <c r="C24" s="38">
        <v>104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53">
        <f t="shared" si="1"/>
        <v>42236</v>
      </c>
      <c r="B25" s="38">
        <v>96.9</v>
      </c>
      <c r="C25" s="38">
        <v>104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53">
        <f t="shared" si="1"/>
        <v>42237</v>
      </c>
      <c r="B26" s="38">
        <v>96</v>
      </c>
      <c r="C26" s="38">
        <v>104.1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">
      <c r="A27" s="53">
        <f t="shared" si="1"/>
        <v>42238</v>
      </c>
      <c r="B27" s="38">
        <v>97.4</v>
      </c>
      <c r="C27" s="38">
        <v>105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">
      <c r="A28" s="53">
        <f t="shared" si="1"/>
        <v>42239</v>
      </c>
      <c r="B28" s="38">
        <v>96.7</v>
      </c>
      <c r="C28" s="38">
        <v>104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2">
      <c r="A29" s="53">
        <f t="shared" si="1"/>
        <v>42240</v>
      </c>
      <c r="B29" s="38">
        <v>97.7</v>
      </c>
      <c r="C29" s="38">
        <v>104.5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">
      <c r="A30" s="53">
        <f t="shared" si="1"/>
        <v>42241</v>
      </c>
      <c r="B30" s="38">
        <v>96.9</v>
      </c>
      <c r="C30" s="38">
        <v>103.6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53">
        <f t="shared" si="1"/>
        <v>42242</v>
      </c>
      <c r="B31" s="38">
        <v>96.8</v>
      </c>
      <c r="C31" s="38">
        <v>103.7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A32" s="53">
        <f t="shared" si="1"/>
        <v>42243</v>
      </c>
      <c r="B32" s="38">
        <v>96.8</v>
      </c>
      <c r="C32" s="38">
        <v>103.7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53">
        <f t="shared" si="1"/>
        <v>42244</v>
      </c>
      <c r="B33" s="38">
        <v>96.8</v>
      </c>
      <c r="C33" s="38">
        <v>103.7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2">
      <c r="A34" s="53">
        <f t="shared" si="1"/>
        <v>42245</v>
      </c>
      <c r="B34" s="57">
        <v>96.7</v>
      </c>
      <c r="C34" s="38">
        <v>105.1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ht="13.5" thickBot="1" x14ac:dyDescent="0.25">
      <c r="A35" s="53">
        <f t="shared" si="1"/>
        <v>42246</v>
      </c>
      <c r="B35" s="38">
        <v>96.8</v>
      </c>
      <c r="C35" s="39">
        <v>104.5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4.25" thickTop="1" thickBot="1" x14ac:dyDescent="0.25">
      <c r="A36" s="53">
        <f t="shared" si="1"/>
        <v>42247</v>
      </c>
      <c r="B36" s="38">
        <v>96.2</v>
      </c>
      <c r="C36" s="39">
        <v>104.6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ht="13.5" thickTop="1" x14ac:dyDescent="0.2">
      <c r="A37" s="27"/>
      <c r="B37" s="28" t="s">
        <v>3</v>
      </c>
      <c r="C37" s="28" t="s">
        <v>4</v>
      </c>
      <c r="D37" s="27"/>
      <c r="E37" s="27"/>
      <c r="F37" s="27" t="s">
        <v>3</v>
      </c>
      <c r="G37" s="27" t="s">
        <v>4</v>
      </c>
      <c r="H37" s="27"/>
      <c r="I37" s="27"/>
      <c r="J37" s="27" t="s">
        <v>3</v>
      </c>
      <c r="K37" s="5"/>
      <c r="L37" s="27"/>
      <c r="M37" s="4" t="s">
        <v>4</v>
      </c>
      <c r="N37" s="11"/>
      <c r="O37" s="11"/>
      <c r="P37" s="11"/>
      <c r="Q37" s="11"/>
      <c r="R37" s="11"/>
    </row>
    <row r="38" spans="1:18" x14ac:dyDescent="0.2">
      <c r="A38" s="27" t="s">
        <v>6</v>
      </c>
      <c r="B38" s="29">
        <v>85</v>
      </c>
      <c r="C38" s="29">
        <v>98</v>
      </c>
      <c r="D38" s="27"/>
      <c r="E38" s="27" t="s">
        <v>9</v>
      </c>
      <c r="F38" s="30">
        <f>B38-(2*B39)</f>
        <v>72</v>
      </c>
      <c r="G38" s="30">
        <v>85</v>
      </c>
      <c r="H38" s="27"/>
      <c r="I38" s="27">
        <f>COUNT(A6:A35)</f>
        <v>30</v>
      </c>
      <c r="J38" s="31">
        <v>72</v>
      </c>
      <c r="K38" s="5">
        <f>COUNT(A6:A35)</f>
        <v>30</v>
      </c>
      <c r="L38" s="27">
        <v>31</v>
      </c>
      <c r="M38" s="31">
        <v>85</v>
      </c>
      <c r="N38" s="11"/>
      <c r="O38" s="11"/>
      <c r="P38" s="11"/>
      <c r="Q38" s="11"/>
      <c r="R38" s="11"/>
    </row>
    <row r="39" spans="1:18" x14ac:dyDescent="0.2">
      <c r="A39" s="27" t="s">
        <v>7</v>
      </c>
      <c r="B39" s="29">
        <v>6.5</v>
      </c>
      <c r="C39" s="29">
        <v>6.5</v>
      </c>
      <c r="D39" s="27"/>
      <c r="E39" s="27" t="s">
        <v>10</v>
      </c>
      <c r="F39" s="30">
        <f>B38+(2*B39)</f>
        <v>98</v>
      </c>
      <c r="G39" s="30">
        <v>111</v>
      </c>
      <c r="H39" s="27"/>
      <c r="I39" s="27">
        <f>COUNT(A6:A35)</f>
        <v>30</v>
      </c>
      <c r="J39" s="31">
        <v>98</v>
      </c>
      <c r="K39" s="5">
        <f>COUNT(A6:A35)</f>
        <v>30</v>
      </c>
      <c r="L39" s="27">
        <v>31</v>
      </c>
      <c r="M39" s="31">
        <v>111</v>
      </c>
      <c r="N39" s="11"/>
      <c r="O39" s="11"/>
      <c r="P39" s="11"/>
      <c r="Q39" s="11"/>
      <c r="R39" s="11"/>
    </row>
    <row r="40" spans="1:18" x14ac:dyDescent="0.2">
      <c r="A40" s="27" t="s">
        <v>8</v>
      </c>
      <c r="B40" s="32">
        <f>B39/B38</f>
        <v>7.6470588235294124E-2</v>
      </c>
      <c r="C40" s="32">
        <f>C39/C38</f>
        <v>6.6326530612244902E-2</v>
      </c>
      <c r="D40" s="27"/>
      <c r="E40" s="27"/>
      <c r="F40" s="27"/>
      <c r="G40" s="27"/>
      <c r="H40" s="27"/>
      <c r="I40" s="27"/>
      <c r="J40" s="27"/>
      <c r="K40" s="5"/>
      <c r="L40" s="5"/>
      <c r="M40" s="5"/>
      <c r="N40" s="11"/>
      <c r="O40" s="11"/>
      <c r="P40" s="11"/>
      <c r="Q40" s="11"/>
      <c r="R40" s="11"/>
    </row>
    <row r="41" spans="1:18" x14ac:dyDescent="0.2">
      <c r="A41" s="27"/>
      <c r="B41" s="27"/>
      <c r="C41" s="27"/>
      <c r="D41" s="27"/>
      <c r="E41" s="33" t="s">
        <v>11</v>
      </c>
      <c r="F41" s="30">
        <f>B38-(3*B39)</f>
        <v>65.5</v>
      </c>
      <c r="G41" s="30">
        <f>C38-(3*C39)</f>
        <v>78.5</v>
      </c>
      <c r="H41" s="27"/>
      <c r="I41" s="27"/>
      <c r="J41" s="27"/>
      <c r="K41" s="5"/>
      <c r="L41" s="5"/>
      <c r="M41" s="5"/>
      <c r="N41" s="11"/>
      <c r="O41" s="11"/>
      <c r="P41" s="11"/>
      <c r="Q41" s="11"/>
      <c r="R41" s="11"/>
    </row>
    <row r="42" spans="1:18" x14ac:dyDescent="0.2">
      <c r="A42" s="27"/>
      <c r="B42" s="27"/>
      <c r="C42" s="27"/>
      <c r="D42" s="27"/>
      <c r="E42" s="33" t="s">
        <v>12</v>
      </c>
      <c r="F42" s="30">
        <f>B38+(3*B39)</f>
        <v>104.5</v>
      </c>
      <c r="G42" s="30">
        <f>C38+(3*C39)</f>
        <v>117.5</v>
      </c>
      <c r="H42" s="27"/>
      <c r="I42" s="27"/>
      <c r="J42" s="27"/>
      <c r="K42" s="5"/>
      <c r="L42" s="5"/>
      <c r="M42" s="5"/>
      <c r="N42" s="11"/>
      <c r="O42" s="11"/>
      <c r="P42" s="11"/>
      <c r="Q42" s="11"/>
      <c r="R42" s="11"/>
    </row>
    <row r="43" spans="1:18" x14ac:dyDescent="0.2">
      <c r="A43" s="27"/>
      <c r="B43" s="27"/>
      <c r="C43" s="27"/>
      <c r="D43" s="27"/>
      <c r="E43" s="27"/>
      <c r="F43" s="30"/>
      <c r="G43" s="30"/>
      <c r="H43" s="27"/>
      <c r="I43" s="27"/>
      <c r="J43" s="27"/>
      <c r="K43" s="5"/>
      <c r="L43" s="5"/>
      <c r="M43" s="5"/>
      <c r="N43" s="11"/>
      <c r="O43" s="11"/>
      <c r="P43" s="11"/>
      <c r="Q43" s="11"/>
      <c r="R43" s="11"/>
    </row>
    <row r="44" spans="1:18" x14ac:dyDescent="0.2">
      <c r="A44" s="27"/>
      <c r="B44" s="27"/>
      <c r="C44" s="27"/>
      <c r="D44" s="27"/>
      <c r="E44" s="33" t="s">
        <v>13</v>
      </c>
      <c r="F44" s="30">
        <f>B38-(4*B39)</f>
        <v>59</v>
      </c>
      <c r="G44" s="30">
        <f>C38-(4*C39)</f>
        <v>72</v>
      </c>
      <c r="H44" s="27"/>
      <c r="I44" s="27"/>
      <c r="J44" s="27"/>
      <c r="K44" s="5"/>
      <c r="L44" s="5"/>
      <c r="M44" s="5"/>
      <c r="N44" s="11"/>
      <c r="O44" s="11"/>
      <c r="P44" s="11"/>
      <c r="Q44" s="11"/>
      <c r="R44" s="11"/>
    </row>
    <row r="45" spans="1:18" x14ac:dyDescent="0.2">
      <c r="A45" s="27"/>
      <c r="B45" s="27"/>
      <c r="C45" s="27"/>
      <c r="D45" s="27"/>
      <c r="E45" s="33" t="s">
        <v>14</v>
      </c>
      <c r="F45" s="30">
        <f>B38+(4*B39)</f>
        <v>111</v>
      </c>
      <c r="G45" s="30">
        <f>C38+(4*C39)</f>
        <v>124</v>
      </c>
      <c r="H45" s="27"/>
      <c r="I45" s="27"/>
      <c r="J45" s="27"/>
      <c r="K45" s="5"/>
      <c r="L45" s="5"/>
      <c r="M45" s="5"/>
      <c r="N45" s="11"/>
      <c r="O45" s="11"/>
      <c r="P45" s="11"/>
      <c r="Q45" s="11"/>
      <c r="R45" s="11"/>
    </row>
    <row r="46" spans="1:1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5"/>
      <c r="L46" s="5"/>
      <c r="M46" s="5"/>
      <c r="N46" s="11"/>
      <c r="O46" s="11"/>
      <c r="P46" s="11"/>
      <c r="Q46" s="11"/>
      <c r="R46" s="11"/>
    </row>
    <row r="47" spans="1:18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</sheetData>
  <conditionalFormatting sqref="B6:B35">
    <cfRule type="cellIs" dxfId="151" priority="5" stopIfTrue="1" operator="between">
      <formula>#REF!</formula>
      <formula>#REF!</formula>
    </cfRule>
    <cfRule type="cellIs" dxfId="150" priority="6" stopIfTrue="1" operator="notBetween">
      <formula>#REF!</formula>
      <formula>#REF!</formula>
    </cfRule>
  </conditionalFormatting>
  <conditionalFormatting sqref="C6:C35">
    <cfRule type="cellIs" dxfId="149" priority="7" stopIfTrue="1" operator="between">
      <formula>#REF!</formula>
      <formula>#REF!</formula>
    </cfRule>
    <cfRule type="cellIs" dxfId="148" priority="8" stopIfTrue="1" operator="notBetween">
      <formula>#REF!</formula>
      <formula>#REF!</formula>
    </cfRule>
  </conditionalFormatting>
  <conditionalFormatting sqref="B36">
    <cfRule type="cellIs" dxfId="147" priority="1" stopIfTrue="1" operator="between">
      <formula>#REF!</formula>
      <formula>#REF!</formula>
    </cfRule>
    <cfRule type="cellIs" dxfId="146" priority="2" stopIfTrue="1" operator="notBetween">
      <formula>#REF!</formula>
      <formula>#REF!</formula>
    </cfRule>
  </conditionalFormatting>
  <conditionalFormatting sqref="C36">
    <cfRule type="cellIs" dxfId="145" priority="3" stopIfTrue="1" operator="between">
      <formula>#REF!</formula>
      <formula>#REF!</formula>
    </cfRule>
    <cfRule type="cellIs" dxfId="144" priority="4" stopIfTrue="1" operator="notBetween">
      <formula>#REF!</formula>
      <formula>#REF!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7"/>
  <sheetViews>
    <sheetView topLeftCell="A17" zoomScaleNormal="100" workbookViewId="0">
      <selection activeCell="I20" sqref="I20"/>
    </sheetView>
  </sheetViews>
  <sheetFormatPr defaultRowHeight="12.75" x14ac:dyDescent="0.2"/>
  <cols>
    <col min="1" max="1" width="12.5703125" customWidth="1"/>
  </cols>
  <sheetData>
    <row r="1" spans="1:18" ht="14.25" thickTop="1" thickBot="1" x14ac:dyDescent="0.25">
      <c r="A1" s="40"/>
      <c r="B1" s="41" t="s">
        <v>0</v>
      </c>
      <c r="C1" s="41" t="s">
        <v>1</v>
      </c>
      <c r="D1" s="42" t="s">
        <v>2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7.25" thickTop="1" thickBot="1" x14ac:dyDescent="0.3">
      <c r="A2" s="43" t="s">
        <v>19</v>
      </c>
      <c r="B2" s="44">
        <v>85</v>
      </c>
      <c r="C2" s="44">
        <v>72</v>
      </c>
      <c r="D2" s="44">
        <v>98</v>
      </c>
      <c r="E2" s="11"/>
      <c r="F2" s="11"/>
      <c r="G2" s="11"/>
      <c r="H2" s="18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6.5" thickBot="1" x14ac:dyDescent="0.3">
      <c r="A3" s="45" t="s">
        <v>20</v>
      </c>
      <c r="B3" s="46">
        <v>98</v>
      </c>
      <c r="C3" s="46">
        <v>85</v>
      </c>
      <c r="D3" s="47">
        <v>111</v>
      </c>
      <c r="E3" s="11"/>
      <c r="F3" s="11"/>
      <c r="G3" s="11"/>
      <c r="H3" s="18" t="s">
        <v>5</v>
      </c>
      <c r="I3" s="11" t="s">
        <v>25</v>
      </c>
      <c r="J3" s="11"/>
      <c r="K3" s="11"/>
      <c r="L3" s="11"/>
      <c r="M3" s="11"/>
      <c r="N3" s="11"/>
      <c r="O3" s="11"/>
      <c r="P3" s="11"/>
      <c r="Q3" s="11"/>
      <c r="R3" s="11"/>
    </row>
    <row r="4" spans="1:18" ht="14.25" thickTop="1" thickBot="1" x14ac:dyDescent="0.25">
      <c r="A4" s="48"/>
      <c r="B4" s="48"/>
      <c r="C4" s="48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6.5" thickTop="1" thickBot="1" x14ac:dyDescent="0.25">
      <c r="A5" s="50"/>
      <c r="B5" s="51" t="s">
        <v>19</v>
      </c>
      <c r="C5" s="51" t="s">
        <v>20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6"/>
      <c r="O5" s="7" t="s">
        <v>3</v>
      </c>
      <c r="P5" s="7" t="s">
        <v>4</v>
      </c>
      <c r="Q5" s="11"/>
      <c r="R5" s="11"/>
    </row>
    <row r="6" spans="1:18" ht="15.75" thickTop="1" x14ac:dyDescent="0.2">
      <c r="A6" s="52">
        <v>42248</v>
      </c>
      <c r="B6" s="37">
        <v>96.1</v>
      </c>
      <c r="C6" s="37">
        <v>104.2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6" t="s">
        <v>15</v>
      </c>
      <c r="O6" s="8">
        <f t="shared" ref="O6:P8" si="0">B38</f>
        <v>85</v>
      </c>
      <c r="P6" s="56">
        <v>98</v>
      </c>
      <c r="Q6" s="11"/>
      <c r="R6" s="11"/>
    </row>
    <row r="7" spans="1:18" ht="15" x14ac:dyDescent="0.2">
      <c r="A7" s="53">
        <f t="shared" ref="A7:A35" si="1">SUM(DATEVALUE(TEXT(A6,"dd-mm-yyy")),1)</f>
        <v>42249</v>
      </c>
      <c r="B7" s="38">
        <v>96.2</v>
      </c>
      <c r="C7" s="38">
        <v>104.4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6" t="s">
        <v>16</v>
      </c>
      <c r="O7" s="8">
        <f t="shared" si="0"/>
        <v>6.5</v>
      </c>
      <c r="P7" s="8">
        <f t="shared" si="0"/>
        <v>6.5</v>
      </c>
      <c r="Q7" s="11"/>
      <c r="R7" s="11"/>
    </row>
    <row r="8" spans="1:18" ht="15" x14ac:dyDescent="0.2">
      <c r="A8" s="53">
        <f t="shared" si="1"/>
        <v>42250</v>
      </c>
      <c r="B8" s="38">
        <v>96.2</v>
      </c>
      <c r="C8" s="38">
        <v>104.4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6" t="s">
        <v>17</v>
      </c>
      <c r="O8" s="9">
        <f t="shared" si="0"/>
        <v>7.6470588235294124E-2</v>
      </c>
      <c r="P8" s="9">
        <f t="shared" si="0"/>
        <v>6.6326530612244902E-2</v>
      </c>
      <c r="Q8" s="11"/>
      <c r="R8" s="11"/>
    </row>
    <row r="9" spans="1:18" x14ac:dyDescent="0.2">
      <c r="A9" s="53">
        <f t="shared" si="1"/>
        <v>42251</v>
      </c>
      <c r="B9" s="38">
        <v>96.2</v>
      </c>
      <c r="C9" s="38">
        <v>104.4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x14ac:dyDescent="0.2">
      <c r="A10" s="53">
        <f t="shared" si="1"/>
        <v>42252</v>
      </c>
      <c r="B10" s="38">
        <v>96</v>
      </c>
      <c r="C10" s="38">
        <v>103.7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x14ac:dyDescent="0.2">
      <c r="A11" s="53">
        <f t="shared" si="1"/>
        <v>42253</v>
      </c>
      <c r="B11" s="38">
        <v>95.9</v>
      </c>
      <c r="C11" s="38">
        <v>101.8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x14ac:dyDescent="0.2">
      <c r="A12" s="53">
        <f t="shared" si="1"/>
        <v>42254</v>
      </c>
      <c r="B12" s="38">
        <v>96.2</v>
      </c>
      <c r="C12" s="38">
        <v>104.2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2">
      <c r="A13" s="53">
        <f t="shared" si="1"/>
        <v>42255</v>
      </c>
      <c r="B13" s="38">
        <v>96.2</v>
      </c>
      <c r="C13" s="38">
        <v>104.2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53">
        <f t="shared" si="1"/>
        <v>42256</v>
      </c>
      <c r="B14" s="38">
        <v>95.9</v>
      </c>
      <c r="C14" s="38">
        <v>103.7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53">
        <f t="shared" si="1"/>
        <v>42257</v>
      </c>
      <c r="B15" s="38">
        <v>97</v>
      </c>
      <c r="C15" s="38">
        <v>105.3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53">
        <f t="shared" si="1"/>
        <v>42258</v>
      </c>
      <c r="B16" s="38">
        <v>96.1</v>
      </c>
      <c r="C16" s="38">
        <v>104.2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53">
        <f t="shared" si="1"/>
        <v>42259</v>
      </c>
      <c r="B17" s="38">
        <v>97</v>
      </c>
      <c r="C17" s="38">
        <v>105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53">
        <f t="shared" si="1"/>
        <v>42260</v>
      </c>
      <c r="B18" s="38">
        <v>97.2</v>
      </c>
      <c r="C18" s="38">
        <v>105.2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53">
        <f t="shared" si="1"/>
        <v>42261</v>
      </c>
      <c r="B19" s="38">
        <v>96.7</v>
      </c>
      <c r="C19" s="38">
        <v>105.3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53">
        <f t="shared" si="1"/>
        <v>42262</v>
      </c>
      <c r="B20" s="38">
        <v>97</v>
      </c>
      <c r="C20" s="38">
        <v>105.5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53">
        <f t="shared" si="1"/>
        <v>42263</v>
      </c>
      <c r="B21" s="38">
        <v>97.3</v>
      </c>
      <c r="C21" s="38">
        <v>108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53">
        <f t="shared" si="1"/>
        <v>42264</v>
      </c>
      <c r="B22" s="38">
        <v>93.9</v>
      </c>
      <c r="C22" s="57">
        <v>107.4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53">
        <f t="shared" si="1"/>
        <v>42265</v>
      </c>
      <c r="B23" s="38">
        <v>95</v>
      </c>
      <c r="C23" s="38">
        <v>107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">
      <c r="A24" s="53">
        <f t="shared" si="1"/>
        <v>42266</v>
      </c>
      <c r="B24" s="38">
        <v>97.2</v>
      </c>
      <c r="C24" s="38">
        <v>105.8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53">
        <f t="shared" si="1"/>
        <v>42267</v>
      </c>
      <c r="B25" s="38">
        <v>97.9</v>
      </c>
      <c r="C25" s="38">
        <v>104.9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53">
        <f t="shared" si="1"/>
        <v>42268</v>
      </c>
      <c r="B26" s="38">
        <v>95.1</v>
      </c>
      <c r="C26" s="38">
        <v>108.2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">
      <c r="A27" s="53">
        <f t="shared" si="1"/>
        <v>42269</v>
      </c>
      <c r="B27" s="38">
        <v>94.6</v>
      </c>
      <c r="C27" s="38">
        <v>108.8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">
      <c r="A28" s="53">
        <f t="shared" si="1"/>
        <v>42270</v>
      </c>
      <c r="B28" s="38">
        <v>94.5</v>
      </c>
      <c r="C28" s="38">
        <v>107.3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2">
      <c r="A29" s="53">
        <f t="shared" si="1"/>
        <v>42271</v>
      </c>
      <c r="B29" s="38">
        <v>94.1</v>
      </c>
      <c r="C29" s="38">
        <v>107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">
      <c r="A30" s="53">
        <f t="shared" si="1"/>
        <v>42272</v>
      </c>
      <c r="B30" s="38">
        <v>94.1</v>
      </c>
      <c r="C30" s="38">
        <v>107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53">
        <f t="shared" si="1"/>
        <v>42273</v>
      </c>
      <c r="B31" s="38">
        <v>93</v>
      </c>
      <c r="C31" s="38">
        <v>106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A32" s="53">
        <f t="shared" si="1"/>
        <v>42274</v>
      </c>
      <c r="B32" s="38">
        <v>93.5</v>
      </c>
      <c r="C32" s="38">
        <v>106.4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53">
        <f t="shared" si="1"/>
        <v>42275</v>
      </c>
      <c r="B33" s="38">
        <v>94.8</v>
      </c>
      <c r="C33" s="38">
        <v>108.7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2">
      <c r="A34" s="53">
        <f t="shared" si="1"/>
        <v>42276</v>
      </c>
      <c r="B34" s="57">
        <v>95.3</v>
      </c>
      <c r="C34" s="38">
        <v>108.91079999999999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ht="13.5" thickBot="1" x14ac:dyDescent="0.25">
      <c r="A35" s="53">
        <f t="shared" si="1"/>
        <v>42277</v>
      </c>
      <c r="B35" s="38">
        <v>95</v>
      </c>
      <c r="C35" s="39">
        <v>108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4.25" thickTop="1" thickBot="1" x14ac:dyDescent="0.25">
      <c r="A36" s="53"/>
      <c r="B36" s="38"/>
      <c r="C36" s="39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ht="13.5" thickTop="1" x14ac:dyDescent="0.2">
      <c r="A37" s="27"/>
      <c r="B37" s="28" t="s">
        <v>3</v>
      </c>
      <c r="C37" s="28" t="s">
        <v>4</v>
      </c>
      <c r="D37" s="27"/>
      <c r="E37" s="27"/>
      <c r="F37" s="27" t="s">
        <v>3</v>
      </c>
      <c r="G37" s="27" t="s">
        <v>4</v>
      </c>
      <c r="H37" s="27"/>
      <c r="I37" s="27"/>
      <c r="J37" s="27" t="s">
        <v>3</v>
      </c>
      <c r="K37" s="5"/>
      <c r="L37" s="27"/>
      <c r="M37" s="4" t="s">
        <v>4</v>
      </c>
      <c r="N37" s="11"/>
      <c r="O37" s="11"/>
      <c r="P37" s="11"/>
      <c r="Q37" s="11"/>
      <c r="R37" s="11"/>
    </row>
    <row r="38" spans="1:18" x14ac:dyDescent="0.2">
      <c r="A38" s="27" t="s">
        <v>6</v>
      </c>
      <c r="B38" s="29">
        <v>85</v>
      </c>
      <c r="C38" s="29">
        <v>98</v>
      </c>
      <c r="D38" s="27"/>
      <c r="E38" s="27" t="s">
        <v>9</v>
      </c>
      <c r="F38" s="30">
        <f>B38-(2*B39)</f>
        <v>72</v>
      </c>
      <c r="G38" s="30">
        <v>85</v>
      </c>
      <c r="H38" s="27"/>
      <c r="I38" s="27">
        <f>COUNT(A6:A35)</f>
        <v>30</v>
      </c>
      <c r="J38" s="31">
        <v>72</v>
      </c>
      <c r="K38" s="5">
        <f>COUNT(A6:A35)</f>
        <v>30</v>
      </c>
      <c r="L38" s="27">
        <v>31</v>
      </c>
      <c r="M38" s="31">
        <v>85</v>
      </c>
      <c r="N38" s="11"/>
      <c r="O38" s="11"/>
      <c r="P38" s="11"/>
      <c r="Q38" s="11"/>
      <c r="R38" s="11"/>
    </row>
    <row r="39" spans="1:18" x14ac:dyDescent="0.2">
      <c r="A39" s="27" t="s">
        <v>7</v>
      </c>
      <c r="B39" s="29">
        <v>6.5</v>
      </c>
      <c r="C39" s="29">
        <v>6.5</v>
      </c>
      <c r="D39" s="27"/>
      <c r="E39" s="27" t="s">
        <v>10</v>
      </c>
      <c r="F39" s="30">
        <f>B38+(2*B39)</f>
        <v>98</v>
      </c>
      <c r="G39" s="30">
        <v>111</v>
      </c>
      <c r="H39" s="27"/>
      <c r="I39" s="27">
        <f>COUNT(A6:A35)</f>
        <v>30</v>
      </c>
      <c r="J39" s="31">
        <v>98</v>
      </c>
      <c r="K39" s="5">
        <f>COUNT(A6:A35)</f>
        <v>30</v>
      </c>
      <c r="L39" s="27">
        <v>31</v>
      </c>
      <c r="M39" s="31">
        <v>111</v>
      </c>
      <c r="N39" s="11"/>
      <c r="O39" s="11"/>
      <c r="P39" s="11"/>
      <c r="Q39" s="11"/>
      <c r="R39" s="11"/>
    </row>
    <row r="40" spans="1:18" x14ac:dyDescent="0.2">
      <c r="A40" s="27" t="s">
        <v>8</v>
      </c>
      <c r="B40" s="32">
        <f>B39/B38</f>
        <v>7.6470588235294124E-2</v>
      </c>
      <c r="C40" s="32">
        <f>C39/C38</f>
        <v>6.6326530612244902E-2</v>
      </c>
      <c r="D40" s="27"/>
      <c r="E40" s="27"/>
      <c r="F40" s="27"/>
      <c r="G40" s="27"/>
      <c r="H40" s="27"/>
      <c r="I40" s="27"/>
      <c r="J40" s="27"/>
      <c r="K40" s="5"/>
      <c r="L40" s="5"/>
      <c r="M40" s="5"/>
      <c r="N40" s="11"/>
      <c r="O40" s="11"/>
      <c r="P40" s="11"/>
      <c r="Q40" s="11"/>
      <c r="R40" s="11"/>
    </row>
    <row r="41" spans="1:18" x14ac:dyDescent="0.2">
      <c r="A41" s="27"/>
      <c r="B41" s="27"/>
      <c r="C41" s="27"/>
      <c r="D41" s="27"/>
      <c r="E41" s="33" t="s">
        <v>11</v>
      </c>
      <c r="F41" s="30">
        <f>B38-(3*B39)</f>
        <v>65.5</v>
      </c>
      <c r="G41" s="30">
        <f>C38-(3*C39)</f>
        <v>78.5</v>
      </c>
      <c r="H41" s="27"/>
      <c r="I41" s="27"/>
      <c r="J41" s="27"/>
      <c r="K41" s="5"/>
      <c r="L41" s="5"/>
      <c r="M41" s="5"/>
      <c r="N41" s="11"/>
      <c r="O41" s="11"/>
      <c r="P41" s="11"/>
      <c r="Q41" s="11"/>
      <c r="R41" s="11"/>
    </row>
    <row r="42" spans="1:18" x14ac:dyDescent="0.2">
      <c r="A42" s="27"/>
      <c r="B42" s="27"/>
      <c r="C42" s="27"/>
      <c r="D42" s="27"/>
      <c r="E42" s="33" t="s">
        <v>12</v>
      </c>
      <c r="F42" s="30">
        <f>B38+(3*B39)</f>
        <v>104.5</v>
      </c>
      <c r="G42" s="30">
        <f>C38+(3*C39)</f>
        <v>117.5</v>
      </c>
      <c r="H42" s="27"/>
      <c r="I42" s="27"/>
      <c r="J42" s="27"/>
      <c r="K42" s="5"/>
      <c r="L42" s="5"/>
      <c r="M42" s="5"/>
      <c r="N42" s="11"/>
      <c r="O42" s="11"/>
      <c r="P42" s="11"/>
      <c r="Q42" s="11"/>
      <c r="R42" s="11"/>
    </row>
    <row r="43" spans="1:18" x14ac:dyDescent="0.2">
      <c r="A43" s="27"/>
      <c r="B43" s="27"/>
      <c r="C43" s="27"/>
      <c r="D43" s="27"/>
      <c r="E43" s="27"/>
      <c r="F43" s="30"/>
      <c r="G43" s="30"/>
      <c r="H43" s="27"/>
      <c r="I43" s="27"/>
      <c r="J43" s="27"/>
      <c r="K43" s="5"/>
      <c r="L43" s="5"/>
      <c r="M43" s="5"/>
      <c r="N43" s="11"/>
      <c r="O43" s="11"/>
      <c r="P43" s="11"/>
      <c r="Q43" s="11"/>
      <c r="R43" s="11"/>
    </row>
    <row r="44" spans="1:18" x14ac:dyDescent="0.2">
      <c r="A44" s="27"/>
      <c r="B44" s="27"/>
      <c r="C44" s="27"/>
      <c r="D44" s="27"/>
      <c r="E44" s="33" t="s">
        <v>13</v>
      </c>
      <c r="F44" s="30">
        <f>B38-(4*B39)</f>
        <v>59</v>
      </c>
      <c r="G44" s="30">
        <f>C38-(4*C39)</f>
        <v>72</v>
      </c>
      <c r="H44" s="27"/>
      <c r="I44" s="27"/>
      <c r="J44" s="27"/>
      <c r="K44" s="5"/>
      <c r="L44" s="5"/>
      <c r="M44" s="5"/>
      <c r="N44" s="11"/>
      <c r="O44" s="11"/>
      <c r="P44" s="11"/>
      <c r="Q44" s="11"/>
      <c r="R44" s="11"/>
    </row>
    <row r="45" spans="1:18" x14ac:dyDescent="0.2">
      <c r="A45" s="27"/>
      <c r="B45" s="27"/>
      <c r="C45" s="27"/>
      <c r="D45" s="27"/>
      <c r="E45" s="33" t="s">
        <v>14</v>
      </c>
      <c r="F45" s="30">
        <f>B38+(4*B39)</f>
        <v>111</v>
      </c>
      <c r="G45" s="30">
        <f>C38+(4*C39)</f>
        <v>124</v>
      </c>
      <c r="H45" s="27"/>
      <c r="I45" s="27"/>
      <c r="J45" s="27"/>
      <c r="K45" s="5"/>
      <c r="L45" s="5"/>
      <c r="M45" s="5"/>
      <c r="N45" s="11"/>
      <c r="O45" s="11"/>
      <c r="P45" s="11"/>
      <c r="Q45" s="11"/>
      <c r="R45" s="11"/>
    </row>
    <row r="46" spans="1:1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5"/>
      <c r="L46" s="5"/>
      <c r="M46" s="5"/>
      <c r="N46" s="11"/>
      <c r="O46" s="11"/>
      <c r="P46" s="11"/>
      <c r="Q46" s="11"/>
      <c r="R46" s="11"/>
    </row>
    <row r="47" spans="1:18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</sheetData>
  <conditionalFormatting sqref="B6:B35">
    <cfRule type="cellIs" dxfId="143" priority="5" stopIfTrue="1" operator="between">
      <formula>#REF!</formula>
      <formula>#REF!</formula>
    </cfRule>
    <cfRule type="cellIs" dxfId="142" priority="6" stopIfTrue="1" operator="notBetween">
      <formula>#REF!</formula>
      <formula>#REF!</formula>
    </cfRule>
  </conditionalFormatting>
  <conditionalFormatting sqref="C6:C35">
    <cfRule type="cellIs" dxfId="141" priority="7" stopIfTrue="1" operator="between">
      <formula>#REF!</formula>
      <formula>#REF!</formula>
    </cfRule>
    <cfRule type="cellIs" dxfId="140" priority="8" stopIfTrue="1" operator="notBetween">
      <formula>#REF!</formula>
      <formula>#REF!</formula>
    </cfRule>
  </conditionalFormatting>
  <conditionalFormatting sqref="B36">
    <cfRule type="cellIs" dxfId="139" priority="1" stopIfTrue="1" operator="between">
      <formula>#REF!</formula>
      <formula>#REF!</formula>
    </cfRule>
    <cfRule type="cellIs" dxfId="138" priority="2" stopIfTrue="1" operator="notBetween">
      <formula>#REF!</formula>
      <formula>#REF!</formula>
    </cfRule>
  </conditionalFormatting>
  <conditionalFormatting sqref="C36">
    <cfRule type="cellIs" dxfId="137" priority="3" stopIfTrue="1" operator="between">
      <formula>#REF!</formula>
      <formula>#REF!</formula>
    </cfRule>
    <cfRule type="cellIs" dxfId="136" priority="4" stopIfTrue="1" operator="notBetween">
      <formula>#REF!</formula>
      <formula>#REF!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47"/>
  <sheetViews>
    <sheetView topLeftCell="A16" zoomScaleNormal="100" workbookViewId="0">
      <selection activeCell="I20" sqref="I20"/>
    </sheetView>
  </sheetViews>
  <sheetFormatPr defaultRowHeight="12.75" x14ac:dyDescent="0.2"/>
  <cols>
    <col min="1" max="1" width="12.5703125" customWidth="1"/>
  </cols>
  <sheetData>
    <row r="1" spans="1:18" ht="14.25" thickTop="1" thickBot="1" x14ac:dyDescent="0.25">
      <c r="A1" s="40"/>
      <c r="B1" s="41" t="s">
        <v>0</v>
      </c>
      <c r="C1" s="41" t="s">
        <v>1</v>
      </c>
      <c r="D1" s="42" t="s">
        <v>2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7.25" thickTop="1" thickBot="1" x14ac:dyDescent="0.3">
      <c r="A2" s="43" t="s">
        <v>19</v>
      </c>
      <c r="B2" s="44">
        <v>85</v>
      </c>
      <c r="C2" s="44">
        <v>72</v>
      </c>
      <c r="D2" s="44">
        <v>98</v>
      </c>
      <c r="E2" s="11"/>
      <c r="F2" s="11"/>
      <c r="G2" s="11"/>
      <c r="H2" s="18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6.5" thickBot="1" x14ac:dyDescent="0.3">
      <c r="A3" s="45" t="s">
        <v>20</v>
      </c>
      <c r="B3" s="46">
        <v>98</v>
      </c>
      <c r="C3" s="46">
        <v>85</v>
      </c>
      <c r="D3" s="47">
        <v>111</v>
      </c>
      <c r="E3" s="11"/>
      <c r="F3" s="11"/>
      <c r="G3" s="11"/>
      <c r="H3" s="18" t="s">
        <v>5</v>
      </c>
      <c r="I3" s="11" t="s">
        <v>25</v>
      </c>
      <c r="J3" s="11"/>
      <c r="K3" s="11"/>
      <c r="L3" s="11"/>
      <c r="M3" s="11"/>
      <c r="N3" s="11"/>
      <c r="O3" s="11"/>
      <c r="P3" s="11"/>
      <c r="Q3" s="11"/>
      <c r="R3" s="11"/>
    </row>
    <row r="4" spans="1:18" ht="14.25" thickTop="1" thickBot="1" x14ac:dyDescent="0.25">
      <c r="A4" s="48"/>
      <c r="B4" s="48"/>
      <c r="C4" s="48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6.5" thickTop="1" thickBot="1" x14ac:dyDescent="0.25">
      <c r="A5" s="50"/>
      <c r="B5" s="51" t="s">
        <v>19</v>
      </c>
      <c r="C5" s="51" t="s">
        <v>20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6"/>
      <c r="O5" s="7" t="s">
        <v>3</v>
      </c>
      <c r="P5" s="7" t="s">
        <v>4</v>
      </c>
      <c r="Q5" s="11"/>
      <c r="R5" s="11"/>
    </row>
    <row r="6" spans="1:18" ht="15.75" thickTop="1" x14ac:dyDescent="0.2">
      <c r="A6" s="52">
        <v>42278</v>
      </c>
      <c r="B6" s="37">
        <v>94.9</v>
      </c>
      <c r="C6" s="37">
        <v>108.6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6" t="s">
        <v>15</v>
      </c>
      <c r="O6" s="8">
        <f t="shared" ref="O6:P8" si="0">B38</f>
        <v>85</v>
      </c>
      <c r="P6" s="56">
        <v>98</v>
      </c>
      <c r="Q6" s="11"/>
      <c r="R6" s="11"/>
    </row>
    <row r="7" spans="1:18" ht="15" x14ac:dyDescent="0.2">
      <c r="A7" s="53">
        <f t="shared" ref="A7:A35" si="1">SUM(DATEVALUE(TEXT(A6,"dd-mm-yyy")),1)</f>
        <v>42279</v>
      </c>
      <c r="B7" s="38">
        <v>94</v>
      </c>
      <c r="C7" s="38">
        <v>108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6" t="s">
        <v>16</v>
      </c>
      <c r="O7" s="8">
        <f t="shared" si="0"/>
        <v>6.5</v>
      </c>
      <c r="P7" s="8">
        <f t="shared" si="0"/>
        <v>6.5</v>
      </c>
      <c r="Q7" s="11"/>
      <c r="R7" s="11"/>
    </row>
    <row r="8" spans="1:18" ht="15" x14ac:dyDescent="0.2">
      <c r="A8" s="53">
        <f t="shared" si="1"/>
        <v>42280</v>
      </c>
      <c r="B8" s="38">
        <v>95.1</v>
      </c>
      <c r="C8" s="38">
        <v>109.2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6" t="s">
        <v>17</v>
      </c>
      <c r="O8" s="9">
        <f t="shared" si="0"/>
        <v>7.6470588235294124E-2</v>
      </c>
      <c r="P8" s="9">
        <f t="shared" si="0"/>
        <v>6.6326530612244902E-2</v>
      </c>
      <c r="Q8" s="11"/>
      <c r="R8" s="11"/>
    </row>
    <row r="9" spans="1:18" x14ac:dyDescent="0.2">
      <c r="A9" s="53">
        <f t="shared" si="1"/>
        <v>42281</v>
      </c>
      <c r="B9" s="38">
        <v>94.9</v>
      </c>
      <c r="C9" s="38">
        <v>108.2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x14ac:dyDescent="0.2">
      <c r="A10" s="53">
        <f t="shared" si="1"/>
        <v>42282</v>
      </c>
      <c r="B10" s="38">
        <v>94.6</v>
      </c>
      <c r="C10" s="38">
        <v>106.5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x14ac:dyDescent="0.2">
      <c r="A11" s="53">
        <f t="shared" si="1"/>
        <v>42283</v>
      </c>
      <c r="B11" s="38">
        <v>95.2</v>
      </c>
      <c r="C11" s="38">
        <v>109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x14ac:dyDescent="0.2">
      <c r="A12" s="53">
        <f t="shared" si="1"/>
        <v>42284</v>
      </c>
      <c r="B12" s="38">
        <v>94.8</v>
      </c>
      <c r="C12" s="38">
        <v>106.9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2">
      <c r="A13" s="53">
        <f t="shared" si="1"/>
        <v>42285</v>
      </c>
      <c r="B13" s="38">
        <v>95</v>
      </c>
      <c r="C13" s="38">
        <v>108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53">
        <f t="shared" si="1"/>
        <v>42286</v>
      </c>
      <c r="B14" s="38">
        <v>95</v>
      </c>
      <c r="C14" s="38">
        <v>108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53">
        <f t="shared" si="1"/>
        <v>42287</v>
      </c>
      <c r="B15" s="38">
        <v>95.2</v>
      </c>
      <c r="C15" s="38">
        <v>108.3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53">
        <f t="shared" si="1"/>
        <v>42288</v>
      </c>
      <c r="B16" s="38">
        <v>94.6</v>
      </c>
      <c r="C16" s="38">
        <v>108.9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53">
        <f t="shared" si="1"/>
        <v>42289</v>
      </c>
      <c r="B17" s="38">
        <v>95</v>
      </c>
      <c r="C17" s="38">
        <v>109.1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53">
        <f t="shared" si="1"/>
        <v>42290</v>
      </c>
      <c r="B18" s="38">
        <v>95.2</v>
      </c>
      <c r="C18" s="38">
        <v>108.5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53">
        <f t="shared" si="1"/>
        <v>42291</v>
      </c>
      <c r="B19" s="38">
        <v>94.7</v>
      </c>
      <c r="C19" s="38">
        <v>107.7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53">
        <f t="shared" si="1"/>
        <v>42292</v>
      </c>
      <c r="B20" s="38">
        <v>94.7</v>
      </c>
      <c r="C20" s="38">
        <v>105.5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53">
        <f t="shared" si="1"/>
        <v>42293</v>
      </c>
      <c r="B21" s="38">
        <v>94.7</v>
      </c>
      <c r="C21" s="38">
        <v>105.5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53">
        <f t="shared" si="1"/>
        <v>42294</v>
      </c>
      <c r="B22" s="38">
        <v>95.7</v>
      </c>
      <c r="C22" s="57">
        <v>108.6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53">
        <f t="shared" si="1"/>
        <v>42295</v>
      </c>
      <c r="B23" s="38">
        <v>95.3</v>
      </c>
      <c r="C23" s="38">
        <v>108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">
      <c r="A24" s="53">
        <f t="shared" si="1"/>
        <v>42296</v>
      </c>
      <c r="B24" s="38">
        <v>95.3</v>
      </c>
      <c r="C24" s="38">
        <v>108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53">
        <f t="shared" si="1"/>
        <v>42297</v>
      </c>
      <c r="B25" s="38">
        <v>95.1</v>
      </c>
      <c r="C25" s="38">
        <v>108.7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53">
        <f t="shared" si="1"/>
        <v>42298</v>
      </c>
      <c r="B26" s="38">
        <v>95</v>
      </c>
      <c r="C26" s="38">
        <v>108.7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">
      <c r="A27" s="53">
        <f t="shared" si="1"/>
        <v>42299</v>
      </c>
      <c r="B27" s="38">
        <v>95.8</v>
      </c>
      <c r="C27" s="38">
        <v>109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">
      <c r="A28" s="53">
        <f t="shared" si="1"/>
        <v>42300</v>
      </c>
      <c r="B28" s="38">
        <v>95.8</v>
      </c>
      <c r="C28" s="38">
        <v>109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2">
      <c r="A29" s="53">
        <f t="shared" si="1"/>
        <v>42301</v>
      </c>
      <c r="B29" s="38">
        <v>95.8</v>
      </c>
      <c r="C29" s="38">
        <v>108.9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">
      <c r="A30" s="53">
        <f t="shared" si="1"/>
        <v>42302</v>
      </c>
      <c r="B30" s="38">
        <v>94.7</v>
      </c>
      <c r="C30" s="38">
        <v>108.6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53">
        <f t="shared" si="1"/>
        <v>42303</v>
      </c>
      <c r="B31" s="38">
        <v>94.2</v>
      </c>
      <c r="C31" s="38">
        <v>107.5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A32" s="53">
        <f t="shared" si="1"/>
        <v>42304</v>
      </c>
      <c r="B32" s="38">
        <v>96.1</v>
      </c>
      <c r="C32" s="38">
        <v>108.9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53">
        <f t="shared" si="1"/>
        <v>42305</v>
      </c>
      <c r="B33" s="38">
        <v>95.6</v>
      </c>
      <c r="C33" s="38">
        <v>109.3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2">
      <c r="A34" s="53">
        <f t="shared" si="1"/>
        <v>42306</v>
      </c>
      <c r="B34" s="57">
        <v>95.6</v>
      </c>
      <c r="C34" s="38">
        <v>109.4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ht="13.5" thickBot="1" x14ac:dyDescent="0.25">
      <c r="A35" s="53">
        <f t="shared" si="1"/>
        <v>42307</v>
      </c>
      <c r="B35" s="38">
        <v>95.6</v>
      </c>
      <c r="C35" s="39">
        <v>109.4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4.25" thickTop="1" thickBot="1" x14ac:dyDescent="0.25">
      <c r="A36" s="53">
        <v>42308</v>
      </c>
      <c r="B36" s="38">
        <v>95.5</v>
      </c>
      <c r="C36" s="39">
        <v>110.1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ht="13.5" thickTop="1" x14ac:dyDescent="0.2">
      <c r="A37" s="27"/>
      <c r="B37" s="28" t="s">
        <v>3</v>
      </c>
      <c r="C37" s="28" t="s">
        <v>4</v>
      </c>
      <c r="D37" s="27"/>
      <c r="E37" s="27"/>
      <c r="F37" s="27" t="s">
        <v>3</v>
      </c>
      <c r="G37" s="27" t="s">
        <v>4</v>
      </c>
      <c r="H37" s="27"/>
      <c r="I37" s="27"/>
      <c r="J37" s="27" t="s">
        <v>3</v>
      </c>
      <c r="K37" s="5"/>
      <c r="L37" s="27"/>
      <c r="M37" s="4" t="s">
        <v>4</v>
      </c>
      <c r="N37" s="11"/>
      <c r="O37" s="11"/>
      <c r="P37" s="11"/>
      <c r="Q37" s="11"/>
      <c r="R37" s="11"/>
    </row>
    <row r="38" spans="1:18" x14ac:dyDescent="0.2">
      <c r="A38" s="27" t="s">
        <v>6</v>
      </c>
      <c r="B38" s="29">
        <v>85</v>
      </c>
      <c r="C38" s="29">
        <v>98</v>
      </c>
      <c r="D38" s="27"/>
      <c r="E38" s="27" t="s">
        <v>9</v>
      </c>
      <c r="F38" s="30">
        <f>B38-(2*B39)</f>
        <v>72</v>
      </c>
      <c r="G38" s="30">
        <v>85</v>
      </c>
      <c r="H38" s="27"/>
      <c r="I38" s="27">
        <f>COUNT(A6:A35)</f>
        <v>30</v>
      </c>
      <c r="J38" s="31">
        <v>72</v>
      </c>
      <c r="K38" s="5">
        <f>COUNT(A6:A35)</f>
        <v>30</v>
      </c>
      <c r="L38" s="27">
        <v>31</v>
      </c>
      <c r="M38" s="31">
        <v>85</v>
      </c>
      <c r="N38" s="11"/>
      <c r="O38" s="11"/>
      <c r="P38" s="11"/>
      <c r="Q38" s="11"/>
      <c r="R38" s="11"/>
    </row>
    <row r="39" spans="1:18" x14ac:dyDescent="0.2">
      <c r="A39" s="27" t="s">
        <v>7</v>
      </c>
      <c r="B39" s="29">
        <v>6.5</v>
      </c>
      <c r="C39" s="29">
        <v>6.5</v>
      </c>
      <c r="D39" s="27"/>
      <c r="E39" s="27" t="s">
        <v>10</v>
      </c>
      <c r="F39" s="30">
        <f>B38+(2*B39)</f>
        <v>98</v>
      </c>
      <c r="G39" s="30">
        <v>111</v>
      </c>
      <c r="H39" s="27"/>
      <c r="I39" s="27">
        <f>COUNT(A6:A35)</f>
        <v>30</v>
      </c>
      <c r="J39" s="31">
        <v>98</v>
      </c>
      <c r="K39" s="5">
        <f>COUNT(A6:A35)</f>
        <v>30</v>
      </c>
      <c r="L39" s="27">
        <v>31</v>
      </c>
      <c r="M39" s="31">
        <v>111</v>
      </c>
      <c r="N39" s="11"/>
      <c r="O39" s="11"/>
      <c r="P39" s="11"/>
      <c r="Q39" s="11"/>
      <c r="R39" s="11"/>
    </row>
    <row r="40" spans="1:18" x14ac:dyDescent="0.2">
      <c r="A40" s="27" t="s">
        <v>8</v>
      </c>
      <c r="B40" s="32">
        <f>B39/B38</f>
        <v>7.6470588235294124E-2</v>
      </c>
      <c r="C40" s="32">
        <f>C39/C38</f>
        <v>6.6326530612244902E-2</v>
      </c>
      <c r="D40" s="27"/>
      <c r="E40" s="27"/>
      <c r="F40" s="27"/>
      <c r="G40" s="27"/>
      <c r="H40" s="27"/>
      <c r="I40" s="27"/>
      <c r="J40" s="27"/>
      <c r="K40" s="5"/>
      <c r="L40" s="5"/>
      <c r="M40" s="5"/>
      <c r="N40" s="11"/>
      <c r="O40" s="11"/>
      <c r="P40" s="11"/>
      <c r="Q40" s="11"/>
      <c r="R40" s="11"/>
    </row>
    <row r="41" spans="1:18" x14ac:dyDescent="0.2">
      <c r="A41" s="27"/>
      <c r="B41" s="27"/>
      <c r="C41" s="27"/>
      <c r="D41" s="27"/>
      <c r="E41" s="33" t="s">
        <v>11</v>
      </c>
      <c r="F41" s="30">
        <f>B38-(3*B39)</f>
        <v>65.5</v>
      </c>
      <c r="G41" s="30">
        <f>C38-(3*C39)</f>
        <v>78.5</v>
      </c>
      <c r="H41" s="27"/>
      <c r="I41" s="27"/>
      <c r="J41" s="27"/>
      <c r="K41" s="5"/>
      <c r="L41" s="5"/>
      <c r="M41" s="5"/>
      <c r="N41" s="11"/>
      <c r="O41" s="11"/>
      <c r="P41" s="11"/>
      <c r="Q41" s="11"/>
      <c r="R41" s="11"/>
    </row>
    <row r="42" spans="1:18" x14ac:dyDescent="0.2">
      <c r="A42" s="27"/>
      <c r="B42" s="27"/>
      <c r="C42" s="27"/>
      <c r="D42" s="27"/>
      <c r="E42" s="33" t="s">
        <v>12</v>
      </c>
      <c r="F42" s="30">
        <f>B38+(3*B39)</f>
        <v>104.5</v>
      </c>
      <c r="G42" s="30">
        <f>C38+(3*C39)</f>
        <v>117.5</v>
      </c>
      <c r="H42" s="27"/>
      <c r="I42" s="27"/>
      <c r="J42" s="27"/>
      <c r="K42" s="5"/>
      <c r="L42" s="5"/>
      <c r="M42" s="5"/>
      <c r="N42" s="11"/>
      <c r="O42" s="11"/>
      <c r="P42" s="11"/>
      <c r="Q42" s="11"/>
      <c r="R42" s="11"/>
    </row>
    <row r="43" spans="1:18" x14ac:dyDescent="0.2">
      <c r="A43" s="27"/>
      <c r="B43" s="27"/>
      <c r="C43" s="27"/>
      <c r="D43" s="27"/>
      <c r="E43" s="27"/>
      <c r="F43" s="30"/>
      <c r="G43" s="30"/>
      <c r="H43" s="27"/>
      <c r="I43" s="27"/>
      <c r="J43" s="27"/>
      <c r="K43" s="5"/>
      <c r="L43" s="5"/>
      <c r="M43" s="5"/>
      <c r="N43" s="11"/>
      <c r="O43" s="11"/>
      <c r="P43" s="11"/>
      <c r="Q43" s="11"/>
      <c r="R43" s="11"/>
    </row>
    <row r="44" spans="1:18" x14ac:dyDescent="0.2">
      <c r="A44" s="27"/>
      <c r="B44" s="27"/>
      <c r="C44" s="27"/>
      <c r="D44" s="27"/>
      <c r="E44" s="33" t="s">
        <v>13</v>
      </c>
      <c r="F44" s="30">
        <f>B38-(4*B39)</f>
        <v>59</v>
      </c>
      <c r="G44" s="30">
        <f>C38-(4*C39)</f>
        <v>72</v>
      </c>
      <c r="H44" s="27"/>
      <c r="I44" s="27"/>
      <c r="J44" s="27"/>
      <c r="K44" s="5"/>
      <c r="L44" s="5"/>
      <c r="M44" s="5"/>
      <c r="N44" s="11"/>
      <c r="O44" s="11"/>
      <c r="P44" s="11"/>
      <c r="Q44" s="11"/>
      <c r="R44" s="11"/>
    </row>
    <row r="45" spans="1:18" x14ac:dyDescent="0.2">
      <c r="A45" s="27"/>
      <c r="B45" s="27"/>
      <c r="C45" s="27"/>
      <c r="D45" s="27"/>
      <c r="E45" s="33" t="s">
        <v>14</v>
      </c>
      <c r="F45" s="30">
        <f>B38+(4*B39)</f>
        <v>111</v>
      </c>
      <c r="G45" s="30">
        <f>C38+(4*C39)</f>
        <v>124</v>
      </c>
      <c r="H45" s="27"/>
      <c r="I45" s="27"/>
      <c r="J45" s="27"/>
      <c r="K45" s="5"/>
      <c r="L45" s="5"/>
      <c r="M45" s="5"/>
      <c r="N45" s="11"/>
      <c r="O45" s="11"/>
      <c r="P45" s="11"/>
      <c r="Q45" s="11"/>
      <c r="R45" s="11"/>
    </row>
    <row r="46" spans="1:1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5"/>
      <c r="L46" s="5"/>
      <c r="M46" s="5"/>
      <c r="N46" s="11"/>
      <c r="O46" s="11"/>
      <c r="P46" s="11"/>
      <c r="Q46" s="11"/>
      <c r="R46" s="11"/>
    </row>
    <row r="47" spans="1:18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</sheetData>
  <conditionalFormatting sqref="B6:B35">
    <cfRule type="cellIs" dxfId="135" priority="5" stopIfTrue="1" operator="between">
      <formula>#REF!</formula>
      <formula>#REF!</formula>
    </cfRule>
    <cfRule type="cellIs" dxfId="134" priority="6" stopIfTrue="1" operator="notBetween">
      <formula>#REF!</formula>
      <formula>#REF!</formula>
    </cfRule>
  </conditionalFormatting>
  <conditionalFormatting sqref="C6:C35">
    <cfRule type="cellIs" dxfId="133" priority="7" stopIfTrue="1" operator="between">
      <formula>#REF!</formula>
      <formula>#REF!</formula>
    </cfRule>
    <cfRule type="cellIs" dxfId="132" priority="8" stopIfTrue="1" operator="notBetween">
      <formula>#REF!</formula>
      <formula>#REF!</formula>
    </cfRule>
  </conditionalFormatting>
  <conditionalFormatting sqref="B36">
    <cfRule type="cellIs" dxfId="131" priority="1" stopIfTrue="1" operator="between">
      <formula>#REF!</formula>
      <formula>#REF!</formula>
    </cfRule>
    <cfRule type="cellIs" dxfId="130" priority="2" stopIfTrue="1" operator="notBetween">
      <formula>#REF!</formula>
      <formula>#REF!</formula>
    </cfRule>
  </conditionalFormatting>
  <conditionalFormatting sqref="C36">
    <cfRule type="cellIs" dxfId="129" priority="3" stopIfTrue="1" operator="between">
      <formula>#REF!</formula>
      <formula>#REF!</formula>
    </cfRule>
    <cfRule type="cellIs" dxfId="128" priority="4" stopIfTrue="1" operator="notBetween">
      <formula>#REF!</formula>
      <formula>#REF!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46"/>
  <sheetViews>
    <sheetView topLeftCell="A7" zoomScaleNormal="100" workbookViewId="0">
      <selection activeCell="I20" sqref="I20"/>
    </sheetView>
  </sheetViews>
  <sheetFormatPr defaultRowHeight="12.75" x14ac:dyDescent="0.2"/>
  <cols>
    <col min="1" max="1" width="12.5703125" customWidth="1"/>
  </cols>
  <sheetData>
    <row r="1" spans="1:18" ht="14.25" thickTop="1" thickBot="1" x14ac:dyDescent="0.25">
      <c r="A1" s="40"/>
      <c r="B1" s="41" t="s">
        <v>0</v>
      </c>
      <c r="C1" s="41" t="s">
        <v>1</v>
      </c>
      <c r="D1" s="42" t="s">
        <v>2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7.25" thickTop="1" thickBot="1" x14ac:dyDescent="0.3">
      <c r="A2" s="43" t="s">
        <v>19</v>
      </c>
      <c r="B2" s="44">
        <v>85</v>
      </c>
      <c r="C2" s="44">
        <v>72</v>
      </c>
      <c r="D2" s="44">
        <v>98</v>
      </c>
      <c r="E2" s="11"/>
      <c r="F2" s="11"/>
      <c r="G2" s="11"/>
      <c r="H2" s="18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6.5" thickBot="1" x14ac:dyDescent="0.3">
      <c r="A3" s="45" t="s">
        <v>20</v>
      </c>
      <c r="B3" s="46">
        <v>98</v>
      </c>
      <c r="C3" s="46">
        <v>85</v>
      </c>
      <c r="D3" s="47">
        <v>111</v>
      </c>
      <c r="E3" s="11"/>
      <c r="F3" s="11"/>
      <c r="G3" s="11"/>
      <c r="H3" s="18" t="s">
        <v>5</v>
      </c>
      <c r="I3" s="11" t="s">
        <v>25</v>
      </c>
      <c r="J3" s="11"/>
      <c r="K3" s="11"/>
      <c r="L3" s="11"/>
      <c r="M3" s="11"/>
      <c r="N3" s="11"/>
      <c r="O3" s="11"/>
      <c r="P3" s="11"/>
      <c r="Q3" s="11"/>
      <c r="R3" s="11"/>
    </row>
    <row r="4" spans="1:18" ht="14.25" thickTop="1" thickBot="1" x14ac:dyDescent="0.25">
      <c r="A4" s="48"/>
      <c r="B4" s="48"/>
      <c r="C4" s="48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6.5" thickTop="1" thickBot="1" x14ac:dyDescent="0.25">
      <c r="A5" s="50"/>
      <c r="B5" s="51" t="s">
        <v>19</v>
      </c>
      <c r="C5" s="51" t="s">
        <v>20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6"/>
      <c r="O5" s="7" t="s">
        <v>3</v>
      </c>
      <c r="P5" s="7" t="s">
        <v>4</v>
      </c>
      <c r="Q5" s="11"/>
      <c r="R5" s="11"/>
    </row>
    <row r="6" spans="1:18" ht="15.75" thickTop="1" x14ac:dyDescent="0.2">
      <c r="A6" s="52">
        <v>42309</v>
      </c>
      <c r="B6" s="58">
        <v>95.3</v>
      </c>
      <c r="C6" s="58">
        <v>109.5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6" t="s">
        <v>15</v>
      </c>
      <c r="O6" s="8">
        <f t="shared" ref="O6:P8" si="0">B37</f>
        <v>85</v>
      </c>
      <c r="P6" s="56">
        <v>98</v>
      </c>
      <c r="Q6" s="11"/>
      <c r="R6" s="11"/>
    </row>
    <row r="7" spans="1:18" ht="15" x14ac:dyDescent="0.2">
      <c r="A7" s="53">
        <f t="shared" ref="A7:A35" si="1">SUM(DATEVALUE(TEXT(A6,"dd-mm-yyy")),1)</f>
        <v>42310</v>
      </c>
      <c r="B7" s="59">
        <v>95.3</v>
      </c>
      <c r="C7" s="59">
        <v>109.5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6" t="s">
        <v>16</v>
      </c>
      <c r="O7" s="8">
        <f t="shared" si="0"/>
        <v>6.5</v>
      </c>
      <c r="P7" s="8">
        <f t="shared" si="0"/>
        <v>6.5</v>
      </c>
      <c r="Q7" s="11"/>
      <c r="R7" s="11"/>
    </row>
    <row r="8" spans="1:18" ht="15" x14ac:dyDescent="0.2">
      <c r="A8" s="53">
        <f t="shared" si="1"/>
        <v>42311</v>
      </c>
      <c r="B8" s="59">
        <v>95.4</v>
      </c>
      <c r="C8" s="59">
        <v>109.1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6" t="s">
        <v>17</v>
      </c>
      <c r="O8" s="9">
        <f t="shared" si="0"/>
        <v>7.6470588235294124E-2</v>
      </c>
      <c r="P8" s="9">
        <f t="shared" si="0"/>
        <v>6.6326530612244902E-2</v>
      </c>
      <c r="Q8" s="11"/>
      <c r="R8" s="11"/>
    </row>
    <row r="9" spans="1:18" x14ac:dyDescent="0.2">
      <c r="A9" s="53">
        <f t="shared" si="1"/>
        <v>42312</v>
      </c>
      <c r="B9" s="59">
        <v>94.8</v>
      </c>
      <c r="C9" s="59">
        <v>109.5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x14ac:dyDescent="0.2">
      <c r="A10" s="53">
        <f t="shared" si="1"/>
        <v>42313</v>
      </c>
      <c r="B10" s="59">
        <v>94.8</v>
      </c>
      <c r="C10" s="59">
        <v>109.5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x14ac:dyDescent="0.2">
      <c r="A11" s="53">
        <f t="shared" si="1"/>
        <v>42314</v>
      </c>
      <c r="B11" s="59">
        <v>94.8</v>
      </c>
      <c r="C11" s="59">
        <v>109.5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x14ac:dyDescent="0.2">
      <c r="A12" s="53">
        <f t="shared" si="1"/>
        <v>42315</v>
      </c>
      <c r="B12" s="59">
        <v>96</v>
      </c>
      <c r="C12" s="59">
        <v>105.4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2">
      <c r="A13" s="53">
        <f t="shared" si="1"/>
        <v>42316</v>
      </c>
      <c r="B13" s="59">
        <v>96.4</v>
      </c>
      <c r="C13" s="59">
        <v>106.4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53">
        <f t="shared" si="1"/>
        <v>42317</v>
      </c>
      <c r="B14" s="59">
        <v>92</v>
      </c>
      <c r="C14" s="59">
        <v>109.5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53">
        <f t="shared" si="1"/>
        <v>42318</v>
      </c>
      <c r="B15" s="59">
        <v>92</v>
      </c>
      <c r="C15" s="59">
        <v>109.5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53">
        <f t="shared" si="1"/>
        <v>42319</v>
      </c>
      <c r="B16" s="59">
        <v>96.3</v>
      </c>
      <c r="C16" s="59">
        <v>107.4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53">
        <f t="shared" si="1"/>
        <v>42320</v>
      </c>
      <c r="B17" s="59">
        <v>92.6</v>
      </c>
      <c r="C17" s="59">
        <v>109.7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53">
        <f t="shared" si="1"/>
        <v>42321</v>
      </c>
      <c r="B18" s="59">
        <v>96.3</v>
      </c>
      <c r="C18" s="59">
        <v>107.4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53">
        <f t="shared" si="1"/>
        <v>42322</v>
      </c>
      <c r="B19" s="59">
        <v>95.5</v>
      </c>
      <c r="C19" s="59">
        <v>109.7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53">
        <f t="shared" si="1"/>
        <v>42323</v>
      </c>
      <c r="B20" s="59">
        <v>95.5</v>
      </c>
      <c r="C20" s="59">
        <v>109.7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53">
        <f t="shared" si="1"/>
        <v>42324</v>
      </c>
      <c r="B21" s="59">
        <v>96.4</v>
      </c>
      <c r="C21" s="59">
        <v>109.9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53">
        <f t="shared" si="1"/>
        <v>42325</v>
      </c>
      <c r="B22" s="59">
        <v>96.1</v>
      </c>
      <c r="C22" s="60">
        <v>108.4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53">
        <f t="shared" si="1"/>
        <v>42326</v>
      </c>
      <c r="B23" s="38">
        <v>96.1</v>
      </c>
      <c r="C23" s="38">
        <v>109.5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">
      <c r="A24" s="53">
        <f t="shared" si="1"/>
        <v>42327</v>
      </c>
      <c r="B24" s="38">
        <v>97.2</v>
      </c>
      <c r="C24" s="38">
        <v>109.8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53">
        <f t="shared" si="1"/>
        <v>42328</v>
      </c>
      <c r="B25" s="38"/>
      <c r="C25" s="3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53">
        <f t="shared" si="1"/>
        <v>42329</v>
      </c>
      <c r="B26" s="38"/>
      <c r="C26" s="38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">
      <c r="A27" s="53">
        <f t="shared" si="1"/>
        <v>42330</v>
      </c>
      <c r="B27" s="38"/>
      <c r="C27" s="38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">
      <c r="A28" s="53">
        <f t="shared" si="1"/>
        <v>42331</v>
      </c>
      <c r="B28" s="38"/>
      <c r="C28" s="38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2">
      <c r="A29" s="53">
        <f t="shared" si="1"/>
        <v>42332</v>
      </c>
      <c r="B29" s="38"/>
      <c r="C29" s="38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">
      <c r="A30" s="53">
        <f t="shared" si="1"/>
        <v>42333</v>
      </c>
      <c r="B30" s="38"/>
      <c r="C30" s="38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53">
        <f t="shared" si="1"/>
        <v>42334</v>
      </c>
      <c r="B31" s="38"/>
      <c r="C31" s="38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A32" s="53">
        <f t="shared" si="1"/>
        <v>42335</v>
      </c>
      <c r="B32" s="38"/>
      <c r="C32" s="38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53">
        <f t="shared" si="1"/>
        <v>42336</v>
      </c>
      <c r="B33" s="38"/>
      <c r="C33" s="3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2">
      <c r="A34" s="53">
        <f t="shared" si="1"/>
        <v>42337</v>
      </c>
      <c r="B34" s="57"/>
      <c r="C34" s="38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ht="13.5" thickBot="1" x14ac:dyDescent="0.25">
      <c r="A35" s="53">
        <f t="shared" si="1"/>
        <v>42338</v>
      </c>
      <c r="B35" s="38"/>
      <c r="C35" s="39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3.5" thickTop="1" x14ac:dyDescent="0.2">
      <c r="A36" s="27"/>
      <c r="B36" s="28" t="s">
        <v>3</v>
      </c>
      <c r="C36" s="28" t="s">
        <v>4</v>
      </c>
      <c r="D36" s="27"/>
      <c r="E36" s="27"/>
      <c r="F36" s="27" t="s">
        <v>3</v>
      </c>
      <c r="G36" s="27" t="s">
        <v>4</v>
      </c>
      <c r="H36" s="27"/>
      <c r="I36" s="27"/>
      <c r="J36" s="27" t="s">
        <v>3</v>
      </c>
      <c r="K36" s="5"/>
      <c r="L36" s="27"/>
      <c r="M36" s="4" t="s">
        <v>4</v>
      </c>
      <c r="N36" s="11"/>
      <c r="O36" s="11"/>
      <c r="P36" s="11"/>
      <c r="Q36" s="11"/>
      <c r="R36" s="11"/>
    </row>
    <row r="37" spans="1:18" x14ac:dyDescent="0.2">
      <c r="A37" s="27" t="s">
        <v>6</v>
      </c>
      <c r="B37" s="29">
        <v>85</v>
      </c>
      <c r="C37" s="29">
        <v>98</v>
      </c>
      <c r="D37" s="27"/>
      <c r="E37" s="27" t="s">
        <v>9</v>
      </c>
      <c r="F37" s="30">
        <f>B37-(2*B38)</f>
        <v>72</v>
      </c>
      <c r="G37" s="30">
        <v>85</v>
      </c>
      <c r="H37" s="27"/>
      <c r="I37" s="27">
        <f>COUNT(A6:A35)</f>
        <v>30</v>
      </c>
      <c r="J37" s="31">
        <v>72</v>
      </c>
      <c r="K37" s="5">
        <f>COUNT(A6:A35)</f>
        <v>30</v>
      </c>
      <c r="L37" s="27">
        <v>31</v>
      </c>
      <c r="M37" s="31">
        <v>85</v>
      </c>
      <c r="N37" s="11"/>
      <c r="O37" s="11"/>
      <c r="P37" s="11"/>
      <c r="Q37" s="11"/>
      <c r="R37" s="11"/>
    </row>
    <row r="38" spans="1:18" x14ac:dyDescent="0.2">
      <c r="A38" s="27" t="s">
        <v>7</v>
      </c>
      <c r="B38" s="29">
        <v>6.5</v>
      </c>
      <c r="C38" s="29">
        <v>6.5</v>
      </c>
      <c r="D38" s="27"/>
      <c r="E38" s="27" t="s">
        <v>10</v>
      </c>
      <c r="F38" s="30">
        <f>B37+(2*B38)</f>
        <v>98</v>
      </c>
      <c r="G38" s="30">
        <v>111</v>
      </c>
      <c r="H38" s="27"/>
      <c r="I38" s="27">
        <f>COUNT(A6:A35)</f>
        <v>30</v>
      </c>
      <c r="J38" s="31">
        <v>98</v>
      </c>
      <c r="K38" s="5">
        <f>COUNT(A6:A35)</f>
        <v>30</v>
      </c>
      <c r="L38" s="27">
        <v>31</v>
      </c>
      <c r="M38" s="31">
        <v>111</v>
      </c>
      <c r="N38" s="11"/>
      <c r="O38" s="11"/>
      <c r="P38" s="11"/>
      <c r="Q38" s="11"/>
      <c r="R38" s="11"/>
    </row>
    <row r="39" spans="1:18" x14ac:dyDescent="0.2">
      <c r="A39" s="27" t="s">
        <v>8</v>
      </c>
      <c r="B39" s="32">
        <f>B38/B37</f>
        <v>7.6470588235294124E-2</v>
      </c>
      <c r="C39" s="32">
        <f>C38/C37</f>
        <v>6.6326530612244902E-2</v>
      </c>
      <c r="D39" s="27"/>
      <c r="E39" s="27"/>
      <c r="F39" s="27"/>
      <c r="G39" s="27"/>
      <c r="H39" s="27"/>
      <c r="I39" s="27"/>
      <c r="J39" s="27"/>
      <c r="K39" s="5"/>
      <c r="L39" s="5"/>
      <c r="M39" s="5"/>
      <c r="N39" s="11"/>
      <c r="O39" s="11"/>
      <c r="P39" s="11"/>
      <c r="Q39" s="11"/>
      <c r="R39" s="11"/>
    </row>
    <row r="40" spans="1:18" x14ac:dyDescent="0.2">
      <c r="A40" s="27"/>
      <c r="B40" s="27"/>
      <c r="C40" s="27"/>
      <c r="D40" s="27"/>
      <c r="E40" s="33" t="s">
        <v>11</v>
      </c>
      <c r="F40" s="30">
        <f>B37-(3*B38)</f>
        <v>65.5</v>
      </c>
      <c r="G40" s="30">
        <f>C37-(3*C38)</f>
        <v>78.5</v>
      </c>
      <c r="H40" s="27"/>
      <c r="I40" s="27"/>
      <c r="J40" s="27"/>
      <c r="K40" s="5"/>
      <c r="L40" s="5"/>
      <c r="M40" s="5"/>
      <c r="N40" s="11"/>
      <c r="O40" s="11"/>
      <c r="P40" s="11"/>
      <c r="Q40" s="11"/>
      <c r="R40" s="11"/>
    </row>
    <row r="41" spans="1:18" x14ac:dyDescent="0.2">
      <c r="A41" s="27"/>
      <c r="B41" s="27"/>
      <c r="C41" s="27"/>
      <c r="D41" s="27"/>
      <c r="E41" s="33" t="s">
        <v>12</v>
      </c>
      <c r="F41" s="30">
        <f>B37+(3*B38)</f>
        <v>104.5</v>
      </c>
      <c r="G41" s="30">
        <f>C37+(3*C38)</f>
        <v>117.5</v>
      </c>
      <c r="H41" s="27"/>
      <c r="I41" s="27"/>
      <c r="J41" s="27"/>
      <c r="K41" s="5"/>
      <c r="L41" s="5"/>
      <c r="M41" s="5"/>
      <c r="N41" s="11"/>
      <c r="O41" s="11"/>
      <c r="P41" s="11"/>
      <c r="Q41" s="11"/>
      <c r="R41" s="11"/>
    </row>
    <row r="42" spans="1:18" x14ac:dyDescent="0.2">
      <c r="A42" s="27"/>
      <c r="B42" s="27"/>
      <c r="C42" s="27"/>
      <c r="D42" s="27"/>
      <c r="E42" s="27"/>
      <c r="F42" s="30"/>
      <c r="G42" s="30"/>
      <c r="H42" s="27"/>
      <c r="I42" s="27"/>
      <c r="J42" s="27"/>
      <c r="K42" s="5"/>
      <c r="L42" s="5"/>
      <c r="M42" s="5"/>
      <c r="N42" s="11"/>
      <c r="O42" s="11"/>
      <c r="P42" s="11"/>
      <c r="Q42" s="11"/>
      <c r="R42" s="11"/>
    </row>
    <row r="43" spans="1:18" x14ac:dyDescent="0.2">
      <c r="A43" s="27"/>
      <c r="B43" s="27"/>
      <c r="C43" s="27"/>
      <c r="D43" s="27"/>
      <c r="E43" s="33" t="s">
        <v>13</v>
      </c>
      <c r="F43" s="30">
        <f>B37-(4*B38)</f>
        <v>59</v>
      </c>
      <c r="G43" s="30">
        <f>C37-(4*C38)</f>
        <v>72</v>
      </c>
      <c r="H43" s="27"/>
      <c r="I43" s="27"/>
      <c r="J43" s="27"/>
      <c r="K43" s="5"/>
      <c r="L43" s="5"/>
      <c r="M43" s="5"/>
      <c r="N43" s="11"/>
      <c r="O43" s="11"/>
      <c r="P43" s="11"/>
      <c r="Q43" s="11"/>
      <c r="R43" s="11"/>
    </row>
    <row r="44" spans="1:18" x14ac:dyDescent="0.2">
      <c r="A44" s="27"/>
      <c r="B44" s="27"/>
      <c r="C44" s="27"/>
      <c r="D44" s="27"/>
      <c r="E44" s="33" t="s">
        <v>14</v>
      </c>
      <c r="F44" s="30">
        <f>B37+(4*B38)</f>
        <v>111</v>
      </c>
      <c r="G44" s="30">
        <f>C37+(4*C38)</f>
        <v>124</v>
      </c>
      <c r="H44" s="27"/>
      <c r="I44" s="27"/>
      <c r="J44" s="27"/>
      <c r="K44" s="5"/>
      <c r="L44" s="5"/>
      <c r="M44" s="5"/>
      <c r="N44" s="11"/>
      <c r="O44" s="11"/>
      <c r="P44" s="11"/>
      <c r="Q44" s="11"/>
      <c r="R44" s="11"/>
    </row>
    <row r="45" spans="1:18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5"/>
      <c r="L45" s="5"/>
      <c r="M45" s="5"/>
      <c r="N45" s="11"/>
      <c r="O45" s="11"/>
      <c r="P45" s="11"/>
      <c r="Q45" s="11"/>
      <c r="R45" s="11"/>
    </row>
    <row r="46" spans="1:18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</sheetData>
  <conditionalFormatting sqref="B25:B35">
    <cfRule type="cellIs" dxfId="127" priority="9" stopIfTrue="1" operator="between">
      <formula>#REF!</formula>
      <formula>#REF!</formula>
    </cfRule>
    <cfRule type="cellIs" dxfId="126" priority="10" stopIfTrue="1" operator="notBetween">
      <formula>#REF!</formula>
      <formula>#REF!</formula>
    </cfRule>
  </conditionalFormatting>
  <conditionalFormatting sqref="C25:C35">
    <cfRule type="cellIs" dxfId="125" priority="11" stopIfTrue="1" operator="between">
      <formula>#REF!</formula>
      <formula>#REF!</formula>
    </cfRule>
    <cfRule type="cellIs" dxfId="124" priority="12" stopIfTrue="1" operator="notBetween">
      <formula>#REF!</formula>
      <formula>#REF!</formula>
    </cfRule>
  </conditionalFormatting>
  <conditionalFormatting sqref="B6:B24">
    <cfRule type="cellIs" dxfId="123" priority="1" stopIfTrue="1" operator="between">
      <formula>#REF!</formula>
      <formula>#REF!</formula>
    </cfRule>
    <cfRule type="cellIs" dxfId="122" priority="2" stopIfTrue="1" operator="notBetween">
      <formula>#REF!</formula>
      <formula>#REF!</formula>
    </cfRule>
  </conditionalFormatting>
  <conditionalFormatting sqref="C6:C24">
    <cfRule type="cellIs" dxfId="121" priority="3" stopIfTrue="1" operator="between">
      <formula>#REF!</formula>
      <formula>#REF!</formula>
    </cfRule>
    <cfRule type="cellIs" dxfId="120" priority="4" stopIfTrue="1" operator="notBetween">
      <formula>#REF!</formula>
      <formula>#REF!</formula>
    </cfRule>
  </conditionalFormatting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47"/>
  <sheetViews>
    <sheetView topLeftCell="A4" zoomScaleNormal="100" workbookViewId="0">
      <selection activeCell="I20" sqref="I20"/>
    </sheetView>
  </sheetViews>
  <sheetFormatPr defaultRowHeight="12.75" x14ac:dyDescent="0.2"/>
  <cols>
    <col min="1" max="1" width="12.5703125" customWidth="1"/>
  </cols>
  <sheetData>
    <row r="1" spans="1:18" ht="14.25" thickTop="1" thickBot="1" x14ac:dyDescent="0.25">
      <c r="A1" s="40"/>
      <c r="B1" s="41" t="s">
        <v>0</v>
      </c>
      <c r="C1" s="41" t="s">
        <v>1</v>
      </c>
      <c r="D1" s="42" t="s">
        <v>2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7.25" thickTop="1" thickBot="1" x14ac:dyDescent="0.3">
      <c r="A2" s="43" t="s">
        <v>19</v>
      </c>
      <c r="B2" s="44">
        <v>85</v>
      </c>
      <c r="C2" s="44">
        <v>72</v>
      </c>
      <c r="D2" s="44">
        <v>98</v>
      </c>
      <c r="E2" s="11"/>
      <c r="F2" s="11"/>
      <c r="G2" s="11"/>
      <c r="H2" s="18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6.5" thickBot="1" x14ac:dyDescent="0.3">
      <c r="A3" s="45" t="s">
        <v>20</v>
      </c>
      <c r="B3" s="46">
        <v>98</v>
      </c>
      <c r="C3" s="46">
        <v>85</v>
      </c>
      <c r="D3" s="47">
        <v>111</v>
      </c>
      <c r="E3" s="11"/>
      <c r="F3" s="11"/>
      <c r="G3" s="11"/>
      <c r="H3" s="18" t="s">
        <v>5</v>
      </c>
      <c r="I3" s="11" t="s">
        <v>25</v>
      </c>
      <c r="J3" s="11"/>
      <c r="K3" s="11"/>
      <c r="L3" s="11"/>
      <c r="M3" s="11"/>
      <c r="N3" s="11"/>
      <c r="O3" s="11"/>
      <c r="P3" s="11"/>
      <c r="Q3" s="11"/>
      <c r="R3" s="11"/>
    </row>
    <row r="4" spans="1:18" ht="14.25" thickTop="1" thickBot="1" x14ac:dyDescent="0.25">
      <c r="A4" s="48"/>
      <c r="B4" s="48"/>
      <c r="C4" s="48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6.5" thickTop="1" thickBot="1" x14ac:dyDescent="0.25">
      <c r="A5" s="50"/>
      <c r="B5" s="51" t="s">
        <v>19</v>
      </c>
      <c r="C5" s="51" t="s">
        <v>20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6"/>
      <c r="O5" s="7" t="s">
        <v>3</v>
      </c>
      <c r="P5" s="7" t="s">
        <v>4</v>
      </c>
      <c r="Q5" s="11"/>
      <c r="R5" s="11"/>
    </row>
    <row r="6" spans="1:18" ht="15.75" thickTop="1" x14ac:dyDescent="0.2">
      <c r="A6" s="52">
        <v>42339</v>
      </c>
      <c r="B6" s="58">
        <v>91.5</v>
      </c>
      <c r="C6" s="58">
        <v>101.2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6" t="s">
        <v>15</v>
      </c>
      <c r="O6" s="8">
        <f t="shared" ref="O6:P8" si="0">B38</f>
        <v>85</v>
      </c>
      <c r="P6" s="56">
        <v>98</v>
      </c>
      <c r="Q6" s="11"/>
      <c r="R6" s="11"/>
    </row>
    <row r="7" spans="1:18" ht="15" x14ac:dyDescent="0.2">
      <c r="A7" s="53">
        <f t="shared" ref="A7:A36" si="1">SUM(DATEVALUE(TEXT(A6,"dd-mm-yyy")),1)</f>
        <v>42340</v>
      </c>
      <c r="B7" s="59">
        <v>91.7</v>
      </c>
      <c r="C7" s="59">
        <v>100.5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6" t="s">
        <v>16</v>
      </c>
      <c r="O7" s="8">
        <f t="shared" si="0"/>
        <v>6.5</v>
      </c>
      <c r="P7" s="8">
        <f t="shared" si="0"/>
        <v>6.5</v>
      </c>
      <c r="Q7" s="11"/>
      <c r="R7" s="11"/>
    </row>
    <row r="8" spans="1:18" ht="15" x14ac:dyDescent="0.2">
      <c r="A8" s="53">
        <f t="shared" si="1"/>
        <v>42341</v>
      </c>
      <c r="B8" s="59">
        <v>91.7</v>
      </c>
      <c r="C8" s="59">
        <v>100.3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6" t="s">
        <v>17</v>
      </c>
      <c r="O8" s="9">
        <f t="shared" si="0"/>
        <v>7.6470588235294124E-2</v>
      </c>
      <c r="P8" s="9">
        <f t="shared" si="0"/>
        <v>6.6326530612244902E-2</v>
      </c>
      <c r="Q8" s="11"/>
      <c r="R8" s="11"/>
    </row>
    <row r="9" spans="1:18" x14ac:dyDescent="0.2">
      <c r="A9" s="53">
        <f t="shared" si="1"/>
        <v>42342</v>
      </c>
      <c r="B9" s="59">
        <v>91.7</v>
      </c>
      <c r="C9" s="59">
        <v>100.3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x14ac:dyDescent="0.2">
      <c r="A10" s="53">
        <f t="shared" si="1"/>
        <v>42343</v>
      </c>
      <c r="B10" s="59">
        <v>92.3</v>
      </c>
      <c r="C10" s="59">
        <v>101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x14ac:dyDescent="0.2">
      <c r="A11" s="53">
        <f t="shared" si="1"/>
        <v>42344</v>
      </c>
      <c r="B11" s="59">
        <v>92.2</v>
      </c>
      <c r="C11" s="59">
        <v>101.2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x14ac:dyDescent="0.2">
      <c r="A12" s="53">
        <f t="shared" si="1"/>
        <v>42345</v>
      </c>
      <c r="B12" s="59">
        <v>92.2</v>
      </c>
      <c r="C12" s="59">
        <v>101.2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2">
      <c r="A13" s="53">
        <f t="shared" si="1"/>
        <v>42346</v>
      </c>
      <c r="B13" s="59">
        <v>92</v>
      </c>
      <c r="C13" s="59">
        <v>101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53">
        <f t="shared" si="1"/>
        <v>42347</v>
      </c>
      <c r="B14" s="59">
        <v>92.3</v>
      </c>
      <c r="C14" s="59">
        <v>100.8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53">
        <f t="shared" si="1"/>
        <v>42348</v>
      </c>
      <c r="B15" s="59">
        <v>92</v>
      </c>
      <c r="C15" s="59">
        <v>100.5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53">
        <f t="shared" si="1"/>
        <v>42349</v>
      </c>
      <c r="B16" s="59">
        <v>92</v>
      </c>
      <c r="C16" s="59">
        <v>100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53">
        <f t="shared" si="1"/>
        <v>42350</v>
      </c>
      <c r="B17" s="59">
        <v>92.3</v>
      </c>
      <c r="C17" s="59">
        <v>101.1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53">
        <f t="shared" si="1"/>
        <v>42351</v>
      </c>
      <c r="B18" s="59">
        <v>91.8</v>
      </c>
      <c r="C18" s="59">
        <v>100.8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53">
        <f t="shared" si="1"/>
        <v>42352</v>
      </c>
      <c r="B19" s="59">
        <v>91.8</v>
      </c>
      <c r="C19" s="59">
        <v>100.8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53">
        <f t="shared" si="1"/>
        <v>42353</v>
      </c>
      <c r="B20" s="59">
        <v>91.8</v>
      </c>
      <c r="C20" s="59">
        <v>100.8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53">
        <f t="shared" si="1"/>
        <v>42354</v>
      </c>
      <c r="B21" s="59">
        <v>92.1</v>
      </c>
      <c r="C21" s="59">
        <v>100.7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53">
        <f t="shared" si="1"/>
        <v>42355</v>
      </c>
      <c r="B22" s="59">
        <v>92.6</v>
      </c>
      <c r="C22" s="60">
        <v>100.6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53">
        <f t="shared" si="1"/>
        <v>42356</v>
      </c>
      <c r="B23" s="38">
        <v>92.6</v>
      </c>
      <c r="C23" s="38">
        <v>100.6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">
      <c r="A24" s="53">
        <f t="shared" si="1"/>
        <v>42357</v>
      </c>
      <c r="B24" s="38">
        <v>92.3</v>
      </c>
      <c r="C24" s="38">
        <v>101.4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53">
        <f t="shared" si="1"/>
        <v>42358</v>
      </c>
      <c r="B25" s="38">
        <v>92.7</v>
      </c>
      <c r="C25" s="38">
        <v>101.3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53">
        <f t="shared" si="1"/>
        <v>42359</v>
      </c>
      <c r="B26" s="38">
        <v>92.7</v>
      </c>
      <c r="C26" s="38">
        <v>101.3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">
      <c r="A27" s="53">
        <f t="shared" si="1"/>
        <v>42360</v>
      </c>
      <c r="B27" s="38">
        <v>92.2</v>
      </c>
      <c r="C27" s="38">
        <v>101.2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">
      <c r="A28" s="53">
        <f t="shared" si="1"/>
        <v>42361</v>
      </c>
      <c r="B28" s="38">
        <v>92.6</v>
      </c>
      <c r="C28" s="38">
        <v>101.4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2">
      <c r="A29" s="53">
        <f t="shared" si="1"/>
        <v>42362</v>
      </c>
      <c r="B29" s="38">
        <v>92.6</v>
      </c>
      <c r="C29" s="38">
        <v>101.4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">
      <c r="A30" s="53">
        <f t="shared" si="1"/>
        <v>42363</v>
      </c>
      <c r="B30" s="38">
        <v>92.6</v>
      </c>
      <c r="C30" s="38">
        <v>101.4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53">
        <f t="shared" si="1"/>
        <v>42364</v>
      </c>
      <c r="B31" s="38">
        <v>92.4</v>
      </c>
      <c r="C31" s="38">
        <v>101.8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A32" s="53">
        <f t="shared" si="1"/>
        <v>42365</v>
      </c>
      <c r="B32" s="38">
        <v>92</v>
      </c>
      <c r="C32" s="38">
        <v>101.2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53">
        <f t="shared" si="1"/>
        <v>42366</v>
      </c>
      <c r="B33" s="38">
        <v>92.3</v>
      </c>
      <c r="C33" s="38">
        <v>101.3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2">
      <c r="A34" s="53">
        <f t="shared" si="1"/>
        <v>42367</v>
      </c>
      <c r="B34" s="57">
        <v>92.1</v>
      </c>
      <c r="C34" s="38">
        <v>101.2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ht="13.5" thickBot="1" x14ac:dyDescent="0.25">
      <c r="A35" s="53">
        <f t="shared" si="1"/>
        <v>42368</v>
      </c>
      <c r="B35" s="38">
        <v>92.2</v>
      </c>
      <c r="C35" s="39">
        <v>101.3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4.25" thickTop="1" thickBot="1" x14ac:dyDescent="0.25">
      <c r="A36" s="53">
        <f t="shared" si="1"/>
        <v>42369</v>
      </c>
      <c r="B36" s="38">
        <v>93</v>
      </c>
      <c r="C36" s="39">
        <v>101.3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ht="13.5" thickTop="1" x14ac:dyDescent="0.2">
      <c r="A37" s="27"/>
      <c r="B37" s="28" t="s">
        <v>3</v>
      </c>
      <c r="C37" s="28" t="s">
        <v>4</v>
      </c>
      <c r="D37" s="27"/>
      <c r="E37" s="27"/>
      <c r="F37" s="27" t="s">
        <v>3</v>
      </c>
      <c r="G37" s="27" t="s">
        <v>4</v>
      </c>
      <c r="H37" s="27"/>
      <c r="I37" s="27"/>
      <c r="J37" s="27" t="s">
        <v>3</v>
      </c>
      <c r="K37" s="5"/>
      <c r="L37" s="27"/>
      <c r="M37" s="4" t="s">
        <v>4</v>
      </c>
      <c r="N37" s="11"/>
      <c r="O37" s="11"/>
      <c r="P37" s="11"/>
      <c r="Q37" s="11"/>
      <c r="R37" s="11"/>
    </row>
    <row r="38" spans="1:18" x14ac:dyDescent="0.2">
      <c r="A38" s="27" t="s">
        <v>6</v>
      </c>
      <c r="B38" s="29">
        <v>85</v>
      </c>
      <c r="C38" s="29">
        <v>98</v>
      </c>
      <c r="D38" s="27"/>
      <c r="E38" s="27" t="s">
        <v>9</v>
      </c>
      <c r="F38" s="30">
        <f>B38-(2*B39)</f>
        <v>72</v>
      </c>
      <c r="G38" s="30">
        <v>85</v>
      </c>
      <c r="H38" s="27"/>
      <c r="I38" s="27">
        <f>COUNT(A6:A35)</f>
        <v>30</v>
      </c>
      <c r="J38" s="31">
        <v>72</v>
      </c>
      <c r="K38" s="5">
        <f>COUNT(A6:A35)</f>
        <v>30</v>
      </c>
      <c r="L38" s="27">
        <v>31</v>
      </c>
      <c r="M38" s="31">
        <v>85</v>
      </c>
      <c r="N38" s="11"/>
      <c r="O38" s="11"/>
      <c r="P38" s="11"/>
      <c r="Q38" s="11"/>
      <c r="R38" s="11"/>
    </row>
    <row r="39" spans="1:18" x14ac:dyDescent="0.2">
      <c r="A39" s="27" t="s">
        <v>7</v>
      </c>
      <c r="B39" s="29">
        <v>6.5</v>
      </c>
      <c r="C39" s="29">
        <v>6.5</v>
      </c>
      <c r="D39" s="27"/>
      <c r="E39" s="27" t="s">
        <v>10</v>
      </c>
      <c r="F39" s="30">
        <f>B38+(2*B39)</f>
        <v>98</v>
      </c>
      <c r="G39" s="30">
        <v>111</v>
      </c>
      <c r="H39" s="27"/>
      <c r="I39" s="27">
        <f>COUNT(A6:A35)</f>
        <v>30</v>
      </c>
      <c r="J39" s="31">
        <v>98</v>
      </c>
      <c r="K39" s="5">
        <f>COUNT(A6:A35)</f>
        <v>30</v>
      </c>
      <c r="L39" s="27">
        <v>31</v>
      </c>
      <c r="M39" s="31">
        <v>111</v>
      </c>
      <c r="N39" s="11"/>
      <c r="O39" s="11"/>
      <c r="P39" s="11"/>
      <c r="Q39" s="11"/>
      <c r="R39" s="11"/>
    </row>
    <row r="40" spans="1:18" x14ac:dyDescent="0.2">
      <c r="A40" s="27" t="s">
        <v>8</v>
      </c>
      <c r="B40" s="32">
        <f>B39/B38</f>
        <v>7.6470588235294124E-2</v>
      </c>
      <c r="C40" s="32">
        <f>C39/C38</f>
        <v>6.6326530612244902E-2</v>
      </c>
      <c r="D40" s="27"/>
      <c r="E40" s="27"/>
      <c r="F40" s="27"/>
      <c r="G40" s="27"/>
      <c r="H40" s="27"/>
      <c r="I40" s="27"/>
      <c r="J40" s="27"/>
      <c r="K40" s="5"/>
      <c r="L40" s="5"/>
      <c r="M40" s="5"/>
      <c r="N40" s="11"/>
      <c r="O40" s="11"/>
      <c r="P40" s="11"/>
      <c r="Q40" s="11"/>
      <c r="R40" s="11"/>
    </row>
    <row r="41" spans="1:18" x14ac:dyDescent="0.2">
      <c r="A41" s="27"/>
      <c r="B41" s="27"/>
      <c r="C41" s="27"/>
      <c r="D41" s="27"/>
      <c r="E41" s="33" t="s">
        <v>11</v>
      </c>
      <c r="F41" s="30">
        <f>B38-(3*B39)</f>
        <v>65.5</v>
      </c>
      <c r="G41" s="30">
        <f>C38-(3*C39)</f>
        <v>78.5</v>
      </c>
      <c r="H41" s="27"/>
      <c r="I41" s="27"/>
      <c r="J41" s="27"/>
      <c r="K41" s="5"/>
      <c r="L41" s="5"/>
      <c r="M41" s="5"/>
      <c r="N41" s="11"/>
      <c r="O41" s="11"/>
      <c r="P41" s="11"/>
      <c r="Q41" s="11"/>
      <c r="R41" s="11"/>
    </row>
    <row r="42" spans="1:18" x14ac:dyDescent="0.2">
      <c r="A42" s="27"/>
      <c r="B42" s="27"/>
      <c r="C42" s="27"/>
      <c r="D42" s="27"/>
      <c r="E42" s="33" t="s">
        <v>12</v>
      </c>
      <c r="F42" s="30">
        <f>B38+(3*B39)</f>
        <v>104.5</v>
      </c>
      <c r="G42" s="30">
        <f>C38+(3*C39)</f>
        <v>117.5</v>
      </c>
      <c r="H42" s="27"/>
      <c r="I42" s="27"/>
      <c r="J42" s="27"/>
      <c r="K42" s="5"/>
      <c r="L42" s="5"/>
      <c r="M42" s="5"/>
      <c r="N42" s="11"/>
      <c r="O42" s="11"/>
      <c r="P42" s="11"/>
      <c r="Q42" s="11"/>
      <c r="R42" s="11"/>
    </row>
    <row r="43" spans="1:18" x14ac:dyDescent="0.2">
      <c r="A43" s="27"/>
      <c r="B43" s="27"/>
      <c r="C43" s="27"/>
      <c r="D43" s="27"/>
      <c r="E43" s="27"/>
      <c r="F43" s="30"/>
      <c r="G43" s="30"/>
      <c r="H43" s="27"/>
      <c r="I43" s="27"/>
      <c r="J43" s="27"/>
      <c r="K43" s="5"/>
      <c r="L43" s="5"/>
      <c r="M43" s="5"/>
      <c r="N43" s="11"/>
      <c r="O43" s="11"/>
      <c r="P43" s="11"/>
      <c r="Q43" s="11"/>
      <c r="R43" s="11"/>
    </row>
    <row r="44" spans="1:18" x14ac:dyDescent="0.2">
      <c r="A44" s="27"/>
      <c r="B44" s="27"/>
      <c r="C44" s="27"/>
      <c r="D44" s="27"/>
      <c r="E44" s="33" t="s">
        <v>13</v>
      </c>
      <c r="F44" s="30">
        <f>B38-(4*B39)</f>
        <v>59</v>
      </c>
      <c r="G44" s="30">
        <f>C38-(4*C39)</f>
        <v>72</v>
      </c>
      <c r="H44" s="27"/>
      <c r="I44" s="27"/>
      <c r="J44" s="27"/>
      <c r="K44" s="5"/>
      <c r="L44" s="5"/>
      <c r="M44" s="5"/>
      <c r="N44" s="11"/>
      <c r="O44" s="11"/>
      <c r="P44" s="11"/>
      <c r="Q44" s="11"/>
      <c r="R44" s="11"/>
    </row>
    <row r="45" spans="1:18" x14ac:dyDescent="0.2">
      <c r="A45" s="27"/>
      <c r="B45" s="27"/>
      <c r="C45" s="27"/>
      <c r="D45" s="27"/>
      <c r="E45" s="33" t="s">
        <v>14</v>
      </c>
      <c r="F45" s="30">
        <f>B38+(4*B39)</f>
        <v>111</v>
      </c>
      <c r="G45" s="30">
        <f>C38+(4*C39)</f>
        <v>124</v>
      </c>
      <c r="H45" s="27"/>
      <c r="I45" s="27"/>
      <c r="J45" s="27"/>
      <c r="K45" s="5"/>
      <c r="L45" s="5"/>
      <c r="M45" s="5"/>
      <c r="N45" s="11"/>
      <c r="O45" s="11"/>
      <c r="P45" s="11"/>
      <c r="Q45" s="11"/>
      <c r="R45" s="11"/>
    </row>
    <row r="46" spans="1:1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5"/>
      <c r="L46" s="5"/>
      <c r="M46" s="5"/>
      <c r="N46" s="11"/>
      <c r="O46" s="11"/>
      <c r="P46" s="11"/>
      <c r="Q46" s="11"/>
      <c r="R46" s="11"/>
    </row>
    <row r="47" spans="1:18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</sheetData>
  <conditionalFormatting sqref="B25:B35">
    <cfRule type="cellIs" dxfId="119" priority="9" stopIfTrue="1" operator="between">
      <formula>#REF!</formula>
      <formula>#REF!</formula>
    </cfRule>
    <cfRule type="cellIs" dxfId="118" priority="10" stopIfTrue="1" operator="notBetween">
      <formula>#REF!</formula>
      <formula>#REF!</formula>
    </cfRule>
  </conditionalFormatting>
  <conditionalFormatting sqref="C25:C35">
    <cfRule type="cellIs" dxfId="117" priority="11" stopIfTrue="1" operator="between">
      <formula>#REF!</formula>
      <formula>#REF!</formula>
    </cfRule>
    <cfRule type="cellIs" dxfId="116" priority="12" stopIfTrue="1" operator="notBetween">
      <formula>#REF!</formula>
      <formula>#REF!</formula>
    </cfRule>
  </conditionalFormatting>
  <conditionalFormatting sqref="B6:B24">
    <cfRule type="cellIs" dxfId="115" priority="5" stopIfTrue="1" operator="between">
      <formula>#REF!</formula>
      <formula>#REF!</formula>
    </cfRule>
    <cfRule type="cellIs" dxfId="114" priority="6" stopIfTrue="1" operator="notBetween">
      <formula>#REF!</formula>
      <formula>#REF!</formula>
    </cfRule>
  </conditionalFormatting>
  <conditionalFormatting sqref="C6:C24">
    <cfRule type="cellIs" dxfId="113" priority="7" stopIfTrue="1" operator="between">
      <formula>#REF!</formula>
      <formula>#REF!</formula>
    </cfRule>
    <cfRule type="cellIs" dxfId="112" priority="8" stopIfTrue="1" operator="notBetween">
      <formula>#REF!</formula>
      <formula>#REF!</formula>
    </cfRule>
  </conditionalFormatting>
  <conditionalFormatting sqref="B36">
    <cfRule type="cellIs" dxfId="111" priority="1" stopIfTrue="1" operator="between">
      <formula>#REF!</formula>
      <formula>#REF!</formula>
    </cfRule>
    <cfRule type="cellIs" dxfId="110" priority="2" stopIfTrue="1" operator="notBetween">
      <formula>#REF!</formula>
      <formula>#REF!</formula>
    </cfRule>
  </conditionalFormatting>
  <conditionalFormatting sqref="C36">
    <cfRule type="cellIs" dxfId="109" priority="3" stopIfTrue="1" operator="between">
      <formula>#REF!</formula>
      <formula>#REF!</formula>
    </cfRule>
    <cfRule type="cellIs" dxfId="108" priority="4" stopIfTrue="1" operator="notBetween">
      <formula>#REF!</formula>
      <formula>#REF!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47"/>
  <sheetViews>
    <sheetView topLeftCell="A10" zoomScaleNormal="100" workbookViewId="0">
      <selection activeCell="I20" sqref="I20"/>
    </sheetView>
  </sheetViews>
  <sheetFormatPr defaultRowHeight="12.75" x14ac:dyDescent="0.2"/>
  <cols>
    <col min="1" max="1" width="12.5703125" customWidth="1"/>
  </cols>
  <sheetData>
    <row r="1" spans="1:18" ht="14.25" thickTop="1" thickBot="1" x14ac:dyDescent="0.25">
      <c r="A1" s="40"/>
      <c r="B1" s="41" t="s">
        <v>0</v>
      </c>
      <c r="C1" s="41" t="s">
        <v>1</v>
      </c>
      <c r="D1" s="42" t="s">
        <v>2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7.25" thickTop="1" thickBot="1" x14ac:dyDescent="0.3">
      <c r="A2" s="43" t="s">
        <v>19</v>
      </c>
      <c r="B2" s="44">
        <v>85</v>
      </c>
      <c r="C2" s="44">
        <v>72</v>
      </c>
      <c r="D2" s="44">
        <v>98</v>
      </c>
      <c r="E2" s="11"/>
      <c r="F2" s="11"/>
      <c r="G2" s="11"/>
      <c r="H2" s="18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6.5" thickBot="1" x14ac:dyDescent="0.3">
      <c r="A3" s="45" t="s">
        <v>20</v>
      </c>
      <c r="B3" s="46">
        <v>98</v>
      </c>
      <c r="C3" s="46">
        <v>85</v>
      </c>
      <c r="D3" s="47">
        <v>111</v>
      </c>
      <c r="E3" s="11"/>
      <c r="F3" s="11"/>
      <c r="G3" s="11"/>
      <c r="H3" s="18" t="s">
        <v>5</v>
      </c>
      <c r="I3" s="11" t="s">
        <v>25</v>
      </c>
      <c r="J3" s="11"/>
      <c r="K3" s="11"/>
      <c r="L3" s="11"/>
      <c r="M3" s="11"/>
      <c r="N3" s="11"/>
      <c r="O3" s="11"/>
      <c r="P3" s="11"/>
      <c r="Q3" s="11"/>
      <c r="R3" s="11"/>
    </row>
    <row r="4" spans="1:18" ht="14.25" thickTop="1" thickBot="1" x14ac:dyDescent="0.25">
      <c r="A4" s="48"/>
      <c r="B4" s="48"/>
      <c r="C4" s="48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6.5" thickTop="1" thickBot="1" x14ac:dyDescent="0.25">
      <c r="A5" s="50"/>
      <c r="B5" s="51" t="s">
        <v>19</v>
      </c>
      <c r="C5" s="51" t="s">
        <v>20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6"/>
      <c r="O5" s="7" t="s">
        <v>3</v>
      </c>
      <c r="P5" s="7" t="s">
        <v>4</v>
      </c>
      <c r="Q5" s="11"/>
      <c r="R5" s="11"/>
    </row>
    <row r="6" spans="1:18" ht="15.75" thickTop="1" x14ac:dyDescent="0.2">
      <c r="A6" s="52">
        <v>42370</v>
      </c>
      <c r="B6" s="58">
        <v>89.4</v>
      </c>
      <c r="C6" s="58">
        <v>102.3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6" t="s">
        <v>15</v>
      </c>
      <c r="O6" s="8">
        <f t="shared" ref="O6:P8" si="0">B38</f>
        <v>85</v>
      </c>
      <c r="P6" s="56">
        <v>98</v>
      </c>
      <c r="Q6" s="11"/>
      <c r="R6" s="11"/>
    </row>
    <row r="7" spans="1:18" ht="15" x14ac:dyDescent="0.2">
      <c r="A7" s="53">
        <f t="shared" ref="A7:A36" si="1">SUM(DATEVALUE(TEXT(A6,"dd-mm-yyy")),1)</f>
        <v>42371</v>
      </c>
      <c r="B7" s="59">
        <v>89.5</v>
      </c>
      <c r="C7" s="59">
        <v>102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6" t="s">
        <v>16</v>
      </c>
      <c r="O7" s="8">
        <f t="shared" si="0"/>
        <v>6.5</v>
      </c>
      <c r="P7" s="8">
        <f t="shared" si="0"/>
        <v>6.5</v>
      </c>
      <c r="Q7" s="11"/>
      <c r="R7" s="11"/>
    </row>
    <row r="8" spans="1:18" ht="15" x14ac:dyDescent="0.2">
      <c r="A8" s="53">
        <f t="shared" si="1"/>
        <v>42372</v>
      </c>
      <c r="B8" s="59">
        <v>89.8</v>
      </c>
      <c r="C8" s="59">
        <v>102.6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6" t="s">
        <v>17</v>
      </c>
      <c r="O8" s="9">
        <f t="shared" si="0"/>
        <v>7.6470588235294124E-2</v>
      </c>
      <c r="P8" s="9">
        <f t="shared" si="0"/>
        <v>6.6326530612244902E-2</v>
      </c>
      <c r="Q8" s="11"/>
      <c r="R8" s="11"/>
    </row>
    <row r="9" spans="1:18" x14ac:dyDescent="0.2">
      <c r="A9" s="53">
        <f t="shared" si="1"/>
        <v>42373</v>
      </c>
      <c r="B9" s="59">
        <v>89.9</v>
      </c>
      <c r="C9" s="59">
        <v>102.6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x14ac:dyDescent="0.2">
      <c r="A10" s="53">
        <f t="shared" si="1"/>
        <v>42374</v>
      </c>
      <c r="B10" s="59">
        <v>90.3</v>
      </c>
      <c r="C10" s="59">
        <v>102.7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x14ac:dyDescent="0.2">
      <c r="A11" s="53">
        <f t="shared" si="1"/>
        <v>42375</v>
      </c>
      <c r="B11" s="59">
        <v>90.1</v>
      </c>
      <c r="C11" s="59">
        <v>102.6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x14ac:dyDescent="0.2">
      <c r="A12" s="53">
        <f t="shared" si="1"/>
        <v>42376</v>
      </c>
      <c r="B12" s="59">
        <v>89.6</v>
      </c>
      <c r="C12" s="59">
        <v>102.9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2">
      <c r="A13" s="53">
        <f t="shared" si="1"/>
        <v>42377</v>
      </c>
      <c r="B13" s="59">
        <v>89.5</v>
      </c>
      <c r="C13" s="59">
        <v>102.8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53">
        <f t="shared" si="1"/>
        <v>42378</v>
      </c>
      <c r="B14" s="59">
        <v>89.9</v>
      </c>
      <c r="C14" s="59">
        <v>103.1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53">
        <f t="shared" si="1"/>
        <v>42379</v>
      </c>
      <c r="B15" s="59">
        <v>89.7</v>
      </c>
      <c r="C15" s="59">
        <v>103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53">
        <f t="shared" si="1"/>
        <v>42380</v>
      </c>
      <c r="B16" s="59">
        <v>90.1</v>
      </c>
      <c r="C16" s="59">
        <v>103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53">
        <f t="shared" si="1"/>
        <v>42381</v>
      </c>
      <c r="B17" s="38">
        <v>90</v>
      </c>
      <c r="C17" s="59">
        <v>103.3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53">
        <f t="shared" si="1"/>
        <v>42382</v>
      </c>
      <c r="B18" s="38">
        <v>90.6</v>
      </c>
      <c r="C18" s="59">
        <v>103.2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53">
        <f t="shared" si="1"/>
        <v>42383</v>
      </c>
      <c r="B19" s="38">
        <v>90.5</v>
      </c>
      <c r="C19" s="59">
        <v>103.1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53">
        <f t="shared" si="1"/>
        <v>42384</v>
      </c>
      <c r="B20" s="38">
        <v>90.4</v>
      </c>
      <c r="C20" s="59">
        <v>103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53">
        <f t="shared" si="1"/>
        <v>42385</v>
      </c>
      <c r="B21" s="38">
        <v>89</v>
      </c>
      <c r="C21" s="59">
        <v>103.3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53">
        <f t="shared" si="1"/>
        <v>42386</v>
      </c>
      <c r="B22" s="38">
        <v>90.3</v>
      </c>
      <c r="C22" s="60">
        <v>103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53">
        <f t="shared" si="1"/>
        <v>42387</v>
      </c>
      <c r="B23" s="38">
        <v>90.5</v>
      </c>
      <c r="C23" s="38">
        <v>103.1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">
      <c r="A24" s="53">
        <f t="shared" si="1"/>
        <v>42388</v>
      </c>
      <c r="B24" s="38">
        <v>90.7</v>
      </c>
      <c r="C24" s="38">
        <v>102.9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53">
        <f t="shared" si="1"/>
        <v>42389</v>
      </c>
      <c r="B25" s="38">
        <v>90.6</v>
      </c>
      <c r="C25" s="38">
        <v>103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53">
        <f t="shared" si="1"/>
        <v>42390</v>
      </c>
      <c r="B26" s="38">
        <v>90.5</v>
      </c>
      <c r="C26" s="38">
        <v>103.1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">
      <c r="A27" s="53">
        <f t="shared" si="1"/>
        <v>42391</v>
      </c>
      <c r="B27" s="38">
        <v>90.7</v>
      </c>
      <c r="C27" s="38">
        <v>102.9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">
      <c r="A28" s="53">
        <f t="shared" si="1"/>
        <v>42392</v>
      </c>
      <c r="B28" s="38">
        <v>90.7</v>
      </c>
      <c r="C28" s="38">
        <v>101.4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2">
      <c r="A29" s="53">
        <f t="shared" si="1"/>
        <v>42393</v>
      </c>
      <c r="B29" s="38">
        <v>90.6</v>
      </c>
      <c r="C29" s="38">
        <v>102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">
      <c r="A30" s="53">
        <f t="shared" si="1"/>
        <v>42394</v>
      </c>
      <c r="B30" s="38">
        <v>90.5</v>
      </c>
      <c r="C30" s="38">
        <v>102.1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53">
        <f t="shared" si="1"/>
        <v>42395</v>
      </c>
      <c r="B31" s="38">
        <v>90.5</v>
      </c>
      <c r="C31" s="38">
        <v>103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A32" s="53">
        <f t="shared" si="1"/>
        <v>42396</v>
      </c>
      <c r="B32" s="38">
        <v>90.1</v>
      </c>
      <c r="C32" s="38">
        <v>103.6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53">
        <f t="shared" si="1"/>
        <v>42397</v>
      </c>
      <c r="B33" s="38"/>
      <c r="C33" s="3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2">
      <c r="A34" s="53">
        <f t="shared" si="1"/>
        <v>42398</v>
      </c>
      <c r="B34" s="57"/>
      <c r="C34" s="38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ht="13.5" thickBot="1" x14ac:dyDescent="0.25">
      <c r="A35" s="53">
        <f t="shared" si="1"/>
        <v>42399</v>
      </c>
      <c r="B35" s="38"/>
      <c r="C35" s="39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4.25" thickTop="1" thickBot="1" x14ac:dyDescent="0.25">
      <c r="A36" s="53">
        <f t="shared" si="1"/>
        <v>42400</v>
      </c>
      <c r="B36" s="38"/>
      <c r="C36" s="39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ht="13.5" thickTop="1" x14ac:dyDescent="0.2">
      <c r="A37" s="27"/>
      <c r="B37" s="28" t="s">
        <v>3</v>
      </c>
      <c r="C37" s="28" t="s">
        <v>4</v>
      </c>
      <c r="D37" s="27"/>
      <c r="E37" s="27"/>
      <c r="F37" s="27" t="s">
        <v>3</v>
      </c>
      <c r="G37" s="27" t="s">
        <v>4</v>
      </c>
      <c r="H37" s="27"/>
      <c r="I37" s="27"/>
      <c r="J37" s="27" t="s">
        <v>3</v>
      </c>
      <c r="K37" s="5"/>
      <c r="L37" s="27"/>
      <c r="M37" s="4" t="s">
        <v>4</v>
      </c>
      <c r="N37" s="11"/>
      <c r="O37" s="11"/>
      <c r="P37" s="11"/>
      <c r="Q37" s="11"/>
      <c r="R37" s="11"/>
    </row>
    <row r="38" spans="1:18" x14ac:dyDescent="0.2">
      <c r="A38" s="27" t="s">
        <v>6</v>
      </c>
      <c r="B38" s="29">
        <v>85</v>
      </c>
      <c r="C38" s="29">
        <v>98</v>
      </c>
      <c r="D38" s="27"/>
      <c r="E38" s="27" t="s">
        <v>9</v>
      </c>
      <c r="F38" s="30">
        <f>B38-(2*B39)</f>
        <v>72</v>
      </c>
      <c r="G38" s="30">
        <v>85</v>
      </c>
      <c r="H38" s="27"/>
      <c r="I38" s="27">
        <f>COUNT(A6:A35)</f>
        <v>30</v>
      </c>
      <c r="J38" s="31">
        <v>72</v>
      </c>
      <c r="K38" s="5">
        <f>COUNT(A6:A35)</f>
        <v>30</v>
      </c>
      <c r="L38" s="27">
        <v>31</v>
      </c>
      <c r="M38" s="31">
        <v>85</v>
      </c>
      <c r="N38" s="11"/>
      <c r="O38" s="11"/>
      <c r="P38" s="11"/>
      <c r="Q38" s="11"/>
      <c r="R38" s="11"/>
    </row>
    <row r="39" spans="1:18" x14ac:dyDescent="0.2">
      <c r="A39" s="27" t="s">
        <v>7</v>
      </c>
      <c r="B39" s="29">
        <v>6.5</v>
      </c>
      <c r="C39" s="29">
        <v>6.5</v>
      </c>
      <c r="D39" s="27"/>
      <c r="E39" s="27" t="s">
        <v>10</v>
      </c>
      <c r="F39" s="30">
        <f>B38+(2*B39)</f>
        <v>98</v>
      </c>
      <c r="G39" s="30">
        <v>111</v>
      </c>
      <c r="H39" s="27"/>
      <c r="I39" s="27">
        <f>COUNT(A6:A35)</f>
        <v>30</v>
      </c>
      <c r="J39" s="31">
        <v>98</v>
      </c>
      <c r="K39" s="5">
        <f>COUNT(A6:A35)</f>
        <v>30</v>
      </c>
      <c r="L39" s="27">
        <v>31</v>
      </c>
      <c r="M39" s="31">
        <v>111</v>
      </c>
      <c r="N39" s="11"/>
      <c r="O39" s="11"/>
      <c r="P39" s="11"/>
      <c r="Q39" s="11"/>
      <c r="R39" s="11"/>
    </row>
    <row r="40" spans="1:18" x14ac:dyDescent="0.2">
      <c r="A40" s="27" t="s">
        <v>8</v>
      </c>
      <c r="B40" s="32">
        <f>B39/B38</f>
        <v>7.6470588235294124E-2</v>
      </c>
      <c r="C40" s="32">
        <f>C39/C38</f>
        <v>6.6326530612244902E-2</v>
      </c>
      <c r="D40" s="27"/>
      <c r="E40" s="27"/>
      <c r="F40" s="27"/>
      <c r="G40" s="27"/>
      <c r="H40" s="27"/>
      <c r="I40" s="27"/>
      <c r="J40" s="27"/>
      <c r="K40" s="5"/>
      <c r="L40" s="5"/>
      <c r="M40" s="5"/>
      <c r="N40" s="11"/>
      <c r="O40" s="11"/>
      <c r="P40" s="11"/>
      <c r="Q40" s="11"/>
      <c r="R40" s="11"/>
    </row>
    <row r="41" spans="1:18" x14ac:dyDescent="0.2">
      <c r="A41" s="27"/>
      <c r="B41" s="27"/>
      <c r="C41" s="27"/>
      <c r="D41" s="27"/>
      <c r="E41" s="33" t="s">
        <v>11</v>
      </c>
      <c r="F41" s="30">
        <f>B38-(3*B39)</f>
        <v>65.5</v>
      </c>
      <c r="G41" s="30">
        <f>C38-(3*C39)</f>
        <v>78.5</v>
      </c>
      <c r="H41" s="27"/>
      <c r="I41" s="27"/>
      <c r="J41" s="27"/>
      <c r="K41" s="5"/>
      <c r="L41" s="5"/>
      <c r="M41" s="5"/>
      <c r="N41" s="11"/>
      <c r="O41" s="11"/>
      <c r="P41" s="11"/>
      <c r="Q41" s="11"/>
      <c r="R41" s="11"/>
    </row>
    <row r="42" spans="1:18" x14ac:dyDescent="0.2">
      <c r="A42" s="27"/>
      <c r="B42" s="27"/>
      <c r="C42" s="27"/>
      <c r="D42" s="27"/>
      <c r="E42" s="33" t="s">
        <v>12</v>
      </c>
      <c r="F42" s="30">
        <f>B38+(3*B39)</f>
        <v>104.5</v>
      </c>
      <c r="G42" s="30">
        <f>C38+(3*C39)</f>
        <v>117.5</v>
      </c>
      <c r="H42" s="27"/>
      <c r="I42" s="27"/>
      <c r="J42" s="27"/>
      <c r="K42" s="5"/>
      <c r="L42" s="5"/>
      <c r="M42" s="5"/>
      <c r="N42" s="11"/>
      <c r="O42" s="11"/>
      <c r="P42" s="11"/>
      <c r="Q42" s="11"/>
      <c r="R42" s="11"/>
    </row>
    <row r="43" spans="1:18" x14ac:dyDescent="0.2">
      <c r="A43" s="27"/>
      <c r="B43" s="27"/>
      <c r="C43" s="27"/>
      <c r="D43" s="27"/>
      <c r="E43" s="27"/>
      <c r="F43" s="30"/>
      <c r="G43" s="30"/>
      <c r="H43" s="27"/>
      <c r="I43" s="27"/>
      <c r="J43" s="27"/>
      <c r="K43" s="5"/>
      <c r="L43" s="5"/>
      <c r="M43" s="5"/>
      <c r="N43" s="11"/>
      <c r="O43" s="11"/>
      <c r="P43" s="11"/>
      <c r="Q43" s="11"/>
      <c r="R43" s="11"/>
    </row>
    <row r="44" spans="1:18" x14ac:dyDescent="0.2">
      <c r="A44" s="27"/>
      <c r="B44" s="27"/>
      <c r="C44" s="27"/>
      <c r="D44" s="27"/>
      <c r="E44" s="33" t="s">
        <v>13</v>
      </c>
      <c r="F44" s="30">
        <f>B38-(4*B39)</f>
        <v>59</v>
      </c>
      <c r="G44" s="30">
        <f>C38-(4*C39)</f>
        <v>72</v>
      </c>
      <c r="H44" s="27"/>
      <c r="I44" s="27"/>
      <c r="J44" s="27"/>
      <c r="K44" s="5"/>
      <c r="L44" s="5"/>
      <c r="M44" s="5"/>
      <c r="N44" s="11"/>
      <c r="O44" s="11"/>
      <c r="P44" s="11"/>
      <c r="Q44" s="11"/>
      <c r="R44" s="11"/>
    </row>
    <row r="45" spans="1:18" x14ac:dyDescent="0.2">
      <c r="A45" s="27"/>
      <c r="B45" s="27"/>
      <c r="C45" s="27"/>
      <c r="D45" s="27"/>
      <c r="E45" s="33" t="s">
        <v>14</v>
      </c>
      <c r="F45" s="30">
        <f>B38+(4*B39)</f>
        <v>111</v>
      </c>
      <c r="G45" s="30">
        <f>C38+(4*C39)</f>
        <v>124</v>
      </c>
      <c r="H45" s="27"/>
      <c r="I45" s="27"/>
      <c r="J45" s="27"/>
      <c r="K45" s="5"/>
      <c r="L45" s="5"/>
      <c r="M45" s="5"/>
      <c r="N45" s="11"/>
      <c r="O45" s="11"/>
      <c r="P45" s="11"/>
      <c r="Q45" s="11"/>
      <c r="R45" s="11"/>
    </row>
    <row r="46" spans="1:1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5"/>
      <c r="L46" s="5"/>
      <c r="M46" s="5"/>
      <c r="N46" s="11"/>
      <c r="O46" s="11"/>
      <c r="P46" s="11"/>
      <c r="Q46" s="11"/>
      <c r="R46" s="11"/>
    </row>
    <row r="47" spans="1:18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</sheetData>
  <conditionalFormatting sqref="B25:B35">
    <cfRule type="cellIs" dxfId="107" priority="9" stopIfTrue="1" operator="between">
      <formula>#REF!</formula>
      <formula>#REF!</formula>
    </cfRule>
    <cfRule type="cellIs" dxfId="106" priority="10" stopIfTrue="1" operator="notBetween">
      <formula>#REF!</formula>
      <formula>#REF!</formula>
    </cfRule>
  </conditionalFormatting>
  <conditionalFormatting sqref="C25:C35">
    <cfRule type="cellIs" dxfId="105" priority="11" stopIfTrue="1" operator="between">
      <formula>#REF!</formula>
      <formula>#REF!</formula>
    </cfRule>
    <cfRule type="cellIs" dxfId="104" priority="12" stopIfTrue="1" operator="notBetween">
      <formula>#REF!</formula>
      <formula>#REF!</formula>
    </cfRule>
  </conditionalFormatting>
  <conditionalFormatting sqref="B6:B24">
    <cfRule type="cellIs" dxfId="103" priority="5" stopIfTrue="1" operator="between">
      <formula>#REF!</formula>
      <formula>#REF!</formula>
    </cfRule>
    <cfRule type="cellIs" dxfId="102" priority="6" stopIfTrue="1" operator="notBetween">
      <formula>#REF!</formula>
      <formula>#REF!</formula>
    </cfRule>
  </conditionalFormatting>
  <conditionalFormatting sqref="C6:C24">
    <cfRule type="cellIs" dxfId="101" priority="7" stopIfTrue="1" operator="between">
      <formula>#REF!</formula>
      <formula>#REF!</formula>
    </cfRule>
    <cfRule type="cellIs" dxfId="100" priority="8" stopIfTrue="1" operator="notBetween">
      <formula>#REF!</formula>
      <formula>#REF!</formula>
    </cfRule>
  </conditionalFormatting>
  <conditionalFormatting sqref="B36">
    <cfRule type="cellIs" dxfId="99" priority="1" stopIfTrue="1" operator="between">
      <formula>#REF!</formula>
      <formula>#REF!</formula>
    </cfRule>
    <cfRule type="cellIs" dxfId="98" priority="2" stopIfTrue="1" operator="notBetween">
      <formula>#REF!</formula>
      <formula>#REF!</formula>
    </cfRule>
  </conditionalFormatting>
  <conditionalFormatting sqref="C36">
    <cfRule type="cellIs" dxfId="97" priority="3" stopIfTrue="1" operator="between">
      <formula>#REF!</formula>
      <formula>#REF!</formula>
    </cfRule>
    <cfRule type="cellIs" dxfId="96" priority="4" stopIfTrue="1" operator="notBetween">
      <formula>#REF!</formula>
      <formula>#REF!</formula>
    </cfRule>
  </conditionalFormatting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47"/>
  <sheetViews>
    <sheetView topLeftCell="A10" zoomScaleNormal="100" workbookViewId="0">
      <selection activeCell="I20" sqref="I20"/>
    </sheetView>
  </sheetViews>
  <sheetFormatPr defaultRowHeight="12.75" x14ac:dyDescent="0.2"/>
  <cols>
    <col min="1" max="1" width="12.5703125" customWidth="1"/>
  </cols>
  <sheetData>
    <row r="1" spans="1:18" ht="14.25" thickTop="1" thickBot="1" x14ac:dyDescent="0.25">
      <c r="A1" s="40"/>
      <c r="B1" s="41" t="s">
        <v>0</v>
      </c>
      <c r="C1" s="41" t="s">
        <v>1</v>
      </c>
      <c r="D1" s="42" t="s">
        <v>2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7.25" thickTop="1" thickBot="1" x14ac:dyDescent="0.3">
      <c r="A2" s="43" t="s">
        <v>19</v>
      </c>
      <c r="B2" s="44">
        <v>85</v>
      </c>
      <c r="C2" s="44">
        <v>72</v>
      </c>
      <c r="D2" s="44">
        <v>98</v>
      </c>
      <c r="E2" s="11"/>
      <c r="F2" s="11"/>
      <c r="G2" s="11"/>
      <c r="H2" s="18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6.5" thickBot="1" x14ac:dyDescent="0.3">
      <c r="A3" s="45" t="s">
        <v>20</v>
      </c>
      <c r="B3" s="46">
        <v>98</v>
      </c>
      <c r="C3" s="46">
        <v>85</v>
      </c>
      <c r="D3" s="47">
        <v>111</v>
      </c>
      <c r="E3" s="11"/>
      <c r="F3" s="11"/>
      <c r="G3" s="11"/>
      <c r="H3" s="18" t="s">
        <v>5</v>
      </c>
      <c r="I3" s="11" t="s">
        <v>25</v>
      </c>
      <c r="J3" s="11"/>
      <c r="K3" s="11"/>
      <c r="L3" s="11"/>
      <c r="M3" s="11"/>
      <c r="N3" s="11"/>
      <c r="O3" s="11"/>
      <c r="P3" s="11"/>
      <c r="Q3" s="11"/>
      <c r="R3" s="11"/>
    </row>
    <row r="4" spans="1:18" ht="14.25" thickTop="1" thickBot="1" x14ac:dyDescent="0.25">
      <c r="A4" s="48"/>
      <c r="B4" s="48"/>
      <c r="C4" s="48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6.5" thickTop="1" thickBot="1" x14ac:dyDescent="0.25">
      <c r="A5" s="50"/>
      <c r="B5" s="51" t="s">
        <v>19</v>
      </c>
      <c r="C5" s="51" t="s">
        <v>20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6"/>
      <c r="O5" s="7" t="s">
        <v>3</v>
      </c>
      <c r="P5" s="7" t="s">
        <v>4</v>
      </c>
      <c r="Q5" s="11"/>
      <c r="R5" s="11"/>
    </row>
    <row r="6" spans="1:18" ht="15.75" thickTop="1" x14ac:dyDescent="0.2">
      <c r="A6" s="52">
        <v>42401</v>
      </c>
      <c r="B6" s="58">
        <v>90.5</v>
      </c>
      <c r="C6" s="58">
        <v>103.4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6" t="s">
        <v>15</v>
      </c>
      <c r="O6" s="8">
        <f t="shared" ref="O6:P8" si="0">B38</f>
        <v>85</v>
      </c>
      <c r="P6" s="56">
        <v>98</v>
      </c>
      <c r="Q6" s="11"/>
      <c r="R6" s="11"/>
    </row>
    <row r="7" spans="1:18" ht="15" x14ac:dyDescent="0.2">
      <c r="A7" s="53">
        <f t="shared" ref="A7:A34" si="1">SUM(DATEVALUE(TEXT(A6,"dd-mm-yyy")),1)</f>
        <v>42402</v>
      </c>
      <c r="B7" s="59">
        <v>90.7</v>
      </c>
      <c r="C7" s="59">
        <v>105.1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6" t="s">
        <v>16</v>
      </c>
      <c r="O7" s="8">
        <f t="shared" si="0"/>
        <v>6.5</v>
      </c>
      <c r="P7" s="8">
        <f t="shared" si="0"/>
        <v>6.5</v>
      </c>
      <c r="Q7" s="11"/>
      <c r="R7" s="11"/>
    </row>
    <row r="8" spans="1:18" ht="15" x14ac:dyDescent="0.2">
      <c r="A8" s="53">
        <f t="shared" si="1"/>
        <v>42403</v>
      </c>
      <c r="B8" s="59">
        <v>90.6</v>
      </c>
      <c r="C8" s="59">
        <v>105.2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6" t="s">
        <v>17</v>
      </c>
      <c r="O8" s="9">
        <f t="shared" si="0"/>
        <v>7.6470588235294124E-2</v>
      </c>
      <c r="P8" s="9">
        <f t="shared" si="0"/>
        <v>6.6326530612244902E-2</v>
      </c>
      <c r="Q8" s="11"/>
      <c r="R8" s="11"/>
    </row>
    <row r="9" spans="1:18" x14ac:dyDescent="0.2">
      <c r="A9" s="53">
        <f t="shared" si="1"/>
        <v>42404</v>
      </c>
      <c r="B9" s="59">
        <v>90.4</v>
      </c>
      <c r="C9" s="59">
        <v>105.1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x14ac:dyDescent="0.2">
      <c r="A10" s="53">
        <f t="shared" si="1"/>
        <v>42405</v>
      </c>
      <c r="B10" s="59">
        <v>91</v>
      </c>
      <c r="C10" s="59">
        <v>104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x14ac:dyDescent="0.2">
      <c r="A11" s="53">
        <f t="shared" si="1"/>
        <v>42406</v>
      </c>
      <c r="B11" s="59">
        <v>90.6</v>
      </c>
      <c r="C11" s="59">
        <v>103.5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x14ac:dyDescent="0.2">
      <c r="A12" s="53">
        <f t="shared" si="1"/>
        <v>42407</v>
      </c>
      <c r="B12" s="59">
        <v>90.9</v>
      </c>
      <c r="C12" s="59">
        <v>103.2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2">
      <c r="A13" s="53">
        <f t="shared" si="1"/>
        <v>42408</v>
      </c>
      <c r="B13" s="59">
        <v>90.8</v>
      </c>
      <c r="C13" s="59">
        <v>103.8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53">
        <f t="shared" si="1"/>
        <v>42409</v>
      </c>
      <c r="B14" s="59">
        <v>90.6</v>
      </c>
      <c r="C14" s="59">
        <v>103.7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53">
        <f t="shared" si="1"/>
        <v>42410</v>
      </c>
      <c r="B15" s="59">
        <v>90.7</v>
      </c>
      <c r="C15" s="59">
        <v>103.6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53">
        <f t="shared" si="1"/>
        <v>42411</v>
      </c>
      <c r="B16" s="59">
        <v>90.7</v>
      </c>
      <c r="C16" s="59">
        <v>103.7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53">
        <f t="shared" si="1"/>
        <v>42412</v>
      </c>
      <c r="B17" s="59">
        <v>90.8</v>
      </c>
      <c r="C17" s="59">
        <v>103.8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53">
        <f t="shared" si="1"/>
        <v>42413</v>
      </c>
      <c r="B18" s="59">
        <v>91.3</v>
      </c>
      <c r="C18" s="59">
        <v>104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53">
        <f t="shared" si="1"/>
        <v>42414</v>
      </c>
      <c r="B19" s="38">
        <v>91</v>
      </c>
      <c r="C19" s="59">
        <v>104.1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53">
        <f t="shared" si="1"/>
        <v>42415</v>
      </c>
      <c r="B20" s="38">
        <v>90.7</v>
      </c>
      <c r="C20" s="59">
        <v>103.4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53">
        <f t="shared" si="1"/>
        <v>42416</v>
      </c>
      <c r="B21" s="38">
        <v>91.2</v>
      </c>
      <c r="C21" s="59">
        <v>103.7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53">
        <f t="shared" si="1"/>
        <v>42417</v>
      </c>
      <c r="B22" s="38">
        <v>91.1</v>
      </c>
      <c r="C22" s="60">
        <v>103.5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53">
        <f t="shared" si="1"/>
        <v>42418</v>
      </c>
      <c r="B23" s="38">
        <v>90.9</v>
      </c>
      <c r="C23" s="38">
        <v>103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">
      <c r="A24" s="53">
        <f t="shared" si="1"/>
        <v>42419</v>
      </c>
      <c r="B24" s="38">
        <v>91.2</v>
      </c>
      <c r="C24" s="38">
        <v>103.1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53">
        <f t="shared" si="1"/>
        <v>42420</v>
      </c>
      <c r="B25" s="38">
        <v>91</v>
      </c>
      <c r="C25" s="38">
        <v>103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53">
        <f t="shared" si="1"/>
        <v>42421</v>
      </c>
      <c r="B26" s="38">
        <v>91.1</v>
      </c>
      <c r="C26" s="38">
        <v>103.2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">
      <c r="A27" s="53">
        <f t="shared" si="1"/>
        <v>42422</v>
      </c>
      <c r="B27" s="38">
        <v>90</v>
      </c>
      <c r="C27" s="38">
        <v>102.4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">
      <c r="A28" s="53">
        <f t="shared" si="1"/>
        <v>42423</v>
      </c>
      <c r="B28" s="38">
        <v>90.3</v>
      </c>
      <c r="C28" s="38">
        <v>102.5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2">
      <c r="A29" s="53">
        <f t="shared" si="1"/>
        <v>42424</v>
      </c>
      <c r="B29" s="38">
        <v>90.5</v>
      </c>
      <c r="C29" s="38">
        <v>102.6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">
      <c r="A30" s="53">
        <f t="shared" si="1"/>
        <v>42425</v>
      </c>
      <c r="B30" s="38"/>
      <c r="C30" s="38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53">
        <f t="shared" si="1"/>
        <v>42426</v>
      </c>
      <c r="B31" s="38"/>
      <c r="C31" s="38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A32" s="53">
        <f t="shared" si="1"/>
        <v>42427</v>
      </c>
      <c r="B32" s="38"/>
      <c r="C32" s="38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53">
        <f t="shared" si="1"/>
        <v>42428</v>
      </c>
      <c r="B33" s="38"/>
      <c r="C33" s="3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2">
      <c r="A34" s="53">
        <f t="shared" si="1"/>
        <v>42429</v>
      </c>
      <c r="B34" s="57"/>
      <c r="C34" s="38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ht="13.5" thickBot="1" x14ac:dyDescent="0.25">
      <c r="A35" s="53"/>
      <c r="B35" s="38"/>
      <c r="C35" s="39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4.25" thickTop="1" thickBot="1" x14ac:dyDescent="0.25">
      <c r="A36" s="53"/>
      <c r="B36" s="38"/>
      <c r="C36" s="39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ht="13.5" thickTop="1" x14ac:dyDescent="0.2">
      <c r="A37" s="27"/>
      <c r="B37" s="28" t="s">
        <v>3</v>
      </c>
      <c r="C37" s="28" t="s">
        <v>4</v>
      </c>
      <c r="D37" s="27"/>
      <c r="E37" s="27"/>
      <c r="F37" s="27" t="s">
        <v>3</v>
      </c>
      <c r="G37" s="27" t="s">
        <v>4</v>
      </c>
      <c r="H37" s="27"/>
      <c r="I37" s="27"/>
      <c r="J37" s="27" t="s">
        <v>3</v>
      </c>
      <c r="K37" s="5"/>
      <c r="L37" s="27"/>
      <c r="M37" s="4" t="s">
        <v>4</v>
      </c>
      <c r="N37" s="11"/>
      <c r="O37" s="11"/>
      <c r="P37" s="11"/>
      <c r="Q37" s="11"/>
      <c r="R37" s="11"/>
    </row>
    <row r="38" spans="1:18" x14ac:dyDescent="0.2">
      <c r="A38" s="27" t="s">
        <v>6</v>
      </c>
      <c r="B38" s="29">
        <v>85</v>
      </c>
      <c r="C38" s="29">
        <v>98</v>
      </c>
      <c r="D38" s="27"/>
      <c r="E38" s="27" t="s">
        <v>9</v>
      </c>
      <c r="F38" s="30">
        <f>B38-(2*B39)</f>
        <v>72</v>
      </c>
      <c r="G38" s="30">
        <v>85</v>
      </c>
      <c r="H38" s="27"/>
      <c r="I38" s="27">
        <f>COUNT(A6:A35)</f>
        <v>29</v>
      </c>
      <c r="J38" s="31">
        <v>72</v>
      </c>
      <c r="K38" s="5">
        <f>COUNT(A6:A35)</f>
        <v>29</v>
      </c>
      <c r="L38" s="27">
        <v>31</v>
      </c>
      <c r="M38" s="31">
        <v>85</v>
      </c>
      <c r="N38" s="11"/>
      <c r="O38" s="11"/>
      <c r="P38" s="11"/>
      <c r="Q38" s="11"/>
      <c r="R38" s="11"/>
    </row>
    <row r="39" spans="1:18" x14ac:dyDescent="0.2">
      <c r="A39" s="27" t="s">
        <v>7</v>
      </c>
      <c r="B39" s="29">
        <v>6.5</v>
      </c>
      <c r="C39" s="29">
        <v>6.5</v>
      </c>
      <c r="D39" s="27"/>
      <c r="E39" s="27" t="s">
        <v>10</v>
      </c>
      <c r="F39" s="30">
        <f>B38+(2*B39)</f>
        <v>98</v>
      </c>
      <c r="G39" s="30">
        <v>111</v>
      </c>
      <c r="H39" s="27"/>
      <c r="I39" s="27">
        <f>COUNT(A6:A35)</f>
        <v>29</v>
      </c>
      <c r="J39" s="31">
        <v>98</v>
      </c>
      <c r="K39" s="5">
        <f>COUNT(A6:A35)</f>
        <v>29</v>
      </c>
      <c r="L39" s="27">
        <v>31</v>
      </c>
      <c r="M39" s="31">
        <v>111</v>
      </c>
      <c r="N39" s="11"/>
      <c r="O39" s="11"/>
      <c r="P39" s="11"/>
      <c r="Q39" s="11"/>
      <c r="R39" s="11"/>
    </row>
    <row r="40" spans="1:18" x14ac:dyDescent="0.2">
      <c r="A40" s="27" t="s">
        <v>8</v>
      </c>
      <c r="B40" s="32">
        <f>B39/B38</f>
        <v>7.6470588235294124E-2</v>
      </c>
      <c r="C40" s="32">
        <f>C39/C38</f>
        <v>6.6326530612244902E-2</v>
      </c>
      <c r="D40" s="27"/>
      <c r="E40" s="27"/>
      <c r="F40" s="27"/>
      <c r="G40" s="27"/>
      <c r="H40" s="27"/>
      <c r="I40" s="27"/>
      <c r="J40" s="27"/>
      <c r="K40" s="5"/>
      <c r="L40" s="5"/>
      <c r="M40" s="5"/>
      <c r="N40" s="11"/>
      <c r="O40" s="11"/>
      <c r="P40" s="11"/>
      <c r="Q40" s="11"/>
      <c r="R40" s="11"/>
    </row>
    <row r="41" spans="1:18" x14ac:dyDescent="0.2">
      <c r="A41" s="27"/>
      <c r="B41" s="27"/>
      <c r="C41" s="27"/>
      <c r="D41" s="27"/>
      <c r="E41" s="33" t="s">
        <v>11</v>
      </c>
      <c r="F41" s="30">
        <f>B38-(3*B39)</f>
        <v>65.5</v>
      </c>
      <c r="G41" s="30">
        <f>C38-(3*C39)</f>
        <v>78.5</v>
      </c>
      <c r="H41" s="27"/>
      <c r="I41" s="27"/>
      <c r="J41" s="27"/>
      <c r="K41" s="5"/>
      <c r="L41" s="5"/>
      <c r="M41" s="5"/>
      <c r="N41" s="11"/>
      <c r="O41" s="11"/>
      <c r="P41" s="11"/>
      <c r="Q41" s="11"/>
      <c r="R41" s="11"/>
    </row>
    <row r="42" spans="1:18" x14ac:dyDescent="0.2">
      <c r="A42" s="27"/>
      <c r="B42" s="27"/>
      <c r="C42" s="27"/>
      <c r="D42" s="27"/>
      <c r="E42" s="33" t="s">
        <v>12</v>
      </c>
      <c r="F42" s="30">
        <f>B38+(3*B39)</f>
        <v>104.5</v>
      </c>
      <c r="G42" s="30">
        <f>C38+(3*C39)</f>
        <v>117.5</v>
      </c>
      <c r="H42" s="27"/>
      <c r="I42" s="27"/>
      <c r="J42" s="27"/>
      <c r="K42" s="5"/>
      <c r="L42" s="5"/>
      <c r="M42" s="5"/>
      <c r="N42" s="11"/>
      <c r="O42" s="11"/>
      <c r="P42" s="11"/>
      <c r="Q42" s="11"/>
      <c r="R42" s="11"/>
    </row>
    <row r="43" spans="1:18" x14ac:dyDescent="0.2">
      <c r="A43" s="27"/>
      <c r="B43" s="27"/>
      <c r="C43" s="27"/>
      <c r="D43" s="27"/>
      <c r="E43" s="27"/>
      <c r="F43" s="30"/>
      <c r="G43" s="30"/>
      <c r="H43" s="27"/>
      <c r="I43" s="27"/>
      <c r="J43" s="27"/>
      <c r="K43" s="5"/>
      <c r="L43" s="5"/>
      <c r="M43" s="5"/>
      <c r="N43" s="11"/>
      <c r="O43" s="11"/>
      <c r="P43" s="11"/>
      <c r="Q43" s="11"/>
      <c r="R43" s="11"/>
    </row>
    <row r="44" spans="1:18" x14ac:dyDescent="0.2">
      <c r="A44" s="27"/>
      <c r="B44" s="27"/>
      <c r="C44" s="27"/>
      <c r="D44" s="27"/>
      <c r="E44" s="33" t="s">
        <v>13</v>
      </c>
      <c r="F44" s="30">
        <f>B38-(4*B39)</f>
        <v>59</v>
      </c>
      <c r="G44" s="30">
        <f>C38-(4*C39)</f>
        <v>72</v>
      </c>
      <c r="H44" s="27"/>
      <c r="I44" s="27"/>
      <c r="J44" s="27"/>
      <c r="K44" s="5"/>
      <c r="L44" s="5"/>
      <c r="M44" s="5"/>
      <c r="N44" s="11"/>
      <c r="O44" s="11"/>
      <c r="P44" s="11"/>
      <c r="Q44" s="11"/>
      <c r="R44" s="11"/>
    </row>
    <row r="45" spans="1:18" x14ac:dyDescent="0.2">
      <c r="A45" s="27"/>
      <c r="B45" s="27"/>
      <c r="C45" s="27"/>
      <c r="D45" s="27"/>
      <c r="E45" s="33" t="s">
        <v>14</v>
      </c>
      <c r="F45" s="30">
        <f>B38+(4*B39)</f>
        <v>111</v>
      </c>
      <c r="G45" s="30">
        <f>C38+(4*C39)</f>
        <v>124</v>
      </c>
      <c r="H45" s="27"/>
      <c r="I45" s="27"/>
      <c r="J45" s="27"/>
      <c r="K45" s="5"/>
      <c r="L45" s="5"/>
      <c r="M45" s="5"/>
      <c r="N45" s="11"/>
      <c r="O45" s="11"/>
      <c r="P45" s="11"/>
      <c r="Q45" s="11"/>
      <c r="R45" s="11"/>
    </row>
    <row r="46" spans="1:1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5"/>
      <c r="L46" s="5"/>
      <c r="M46" s="5"/>
      <c r="N46" s="11"/>
      <c r="O46" s="11"/>
      <c r="P46" s="11"/>
      <c r="Q46" s="11"/>
      <c r="R46" s="11"/>
    </row>
    <row r="47" spans="1:18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</sheetData>
  <conditionalFormatting sqref="B25:B35">
    <cfRule type="cellIs" dxfId="95" priority="9" stopIfTrue="1" operator="between">
      <formula>#REF!</formula>
      <formula>#REF!</formula>
    </cfRule>
    <cfRule type="cellIs" dxfId="94" priority="10" stopIfTrue="1" operator="notBetween">
      <formula>#REF!</formula>
      <formula>#REF!</formula>
    </cfRule>
  </conditionalFormatting>
  <conditionalFormatting sqref="C25:C35">
    <cfRule type="cellIs" dxfId="93" priority="11" stopIfTrue="1" operator="between">
      <formula>#REF!</formula>
      <formula>#REF!</formula>
    </cfRule>
    <cfRule type="cellIs" dxfId="92" priority="12" stopIfTrue="1" operator="notBetween">
      <formula>#REF!</formula>
      <formula>#REF!</formula>
    </cfRule>
  </conditionalFormatting>
  <conditionalFormatting sqref="B6:B24">
    <cfRule type="cellIs" dxfId="91" priority="5" stopIfTrue="1" operator="between">
      <formula>#REF!</formula>
      <formula>#REF!</formula>
    </cfRule>
    <cfRule type="cellIs" dxfId="90" priority="6" stopIfTrue="1" operator="notBetween">
      <formula>#REF!</formula>
      <formula>#REF!</formula>
    </cfRule>
  </conditionalFormatting>
  <conditionalFormatting sqref="C6:C24">
    <cfRule type="cellIs" dxfId="89" priority="7" stopIfTrue="1" operator="between">
      <formula>#REF!</formula>
      <formula>#REF!</formula>
    </cfRule>
    <cfRule type="cellIs" dxfId="88" priority="8" stopIfTrue="1" operator="notBetween">
      <formula>#REF!</formula>
      <formula>#REF!</formula>
    </cfRule>
  </conditionalFormatting>
  <conditionalFormatting sqref="B36">
    <cfRule type="cellIs" dxfId="87" priority="1" stopIfTrue="1" operator="between">
      <formula>#REF!</formula>
      <formula>#REF!</formula>
    </cfRule>
    <cfRule type="cellIs" dxfId="86" priority="2" stopIfTrue="1" operator="notBetween">
      <formula>#REF!</formula>
      <formula>#REF!</formula>
    </cfRule>
  </conditionalFormatting>
  <conditionalFormatting sqref="C36">
    <cfRule type="cellIs" dxfId="85" priority="3" stopIfTrue="1" operator="between">
      <formula>#REF!</formula>
      <formula>#REF!</formula>
    </cfRule>
    <cfRule type="cellIs" dxfId="84" priority="4" stopIfTrue="1" operator="notBetween">
      <formula>#REF!</formula>
      <formula>#REF!</formula>
    </cfRule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47"/>
  <sheetViews>
    <sheetView topLeftCell="A25" zoomScaleNormal="100" workbookViewId="0">
      <selection activeCell="I20" sqref="I20"/>
    </sheetView>
  </sheetViews>
  <sheetFormatPr defaultRowHeight="12.75" x14ac:dyDescent="0.2"/>
  <cols>
    <col min="1" max="1" width="12.5703125" customWidth="1"/>
  </cols>
  <sheetData>
    <row r="1" spans="1:18" ht="14.25" thickTop="1" thickBot="1" x14ac:dyDescent="0.25">
      <c r="A1" s="40"/>
      <c r="B1" s="41" t="s">
        <v>0</v>
      </c>
      <c r="C1" s="41" t="s">
        <v>1</v>
      </c>
      <c r="D1" s="42" t="s">
        <v>2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7.25" thickTop="1" thickBot="1" x14ac:dyDescent="0.3">
      <c r="A2" s="43" t="s">
        <v>19</v>
      </c>
      <c r="B2" s="44">
        <v>85</v>
      </c>
      <c r="C2" s="44">
        <v>72</v>
      </c>
      <c r="D2" s="44">
        <v>98</v>
      </c>
      <c r="E2" s="11"/>
      <c r="F2" s="11"/>
      <c r="G2" s="11"/>
      <c r="H2" s="18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6.5" thickBot="1" x14ac:dyDescent="0.3">
      <c r="A3" s="45" t="s">
        <v>20</v>
      </c>
      <c r="B3" s="46">
        <v>98</v>
      </c>
      <c r="C3" s="46">
        <v>85</v>
      </c>
      <c r="D3" s="47">
        <v>111</v>
      </c>
      <c r="E3" s="11"/>
      <c r="F3" s="11"/>
      <c r="G3" s="11"/>
      <c r="H3" s="18" t="s">
        <v>5</v>
      </c>
      <c r="I3" s="11" t="s">
        <v>25</v>
      </c>
      <c r="J3" s="11"/>
      <c r="K3" s="11"/>
      <c r="L3" s="11"/>
      <c r="M3" s="11"/>
      <c r="N3" s="11"/>
      <c r="O3" s="11"/>
      <c r="P3" s="11"/>
      <c r="Q3" s="11"/>
      <c r="R3" s="11"/>
    </row>
    <row r="4" spans="1:18" ht="14.25" thickTop="1" thickBot="1" x14ac:dyDescent="0.25">
      <c r="A4" s="48"/>
      <c r="B4" s="48"/>
      <c r="C4" s="48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6.5" thickTop="1" thickBot="1" x14ac:dyDescent="0.25">
      <c r="A5" s="50"/>
      <c r="B5" s="51" t="s">
        <v>19</v>
      </c>
      <c r="C5" s="51" t="s">
        <v>20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6"/>
      <c r="O5" s="7" t="s">
        <v>3</v>
      </c>
      <c r="P5" s="7" t="s">
        <v>4</v>
      </c>
      <c r="Q5" s="11"/>
      <c r="R5" s="11"/>
    </row>
    <row r="6" spans="1:18" ht="15.75" thickTop="1" x14ac:dyDescent="0.2">
      <c r="A6" s="52">
        <v>42430</v>
      </c>
      <c r="B6" s="37">
        <v>90.8</v>
      </c>
      <c r="C6" s="58">
        <v>103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6" t="s">
        <v>15</v>
      </c>
      <c r="O6" s="8">
        <f t="shared" ref="O6:P8" si="0">B38</f>
        <v>85</v>
      </c>
      <c r="P6" s="56">
        <v>98</v>
      </c>
      <c r="Q6" s="11"/>
      <c r="R6" s="11"/>
    </row>
    <row r="7" spans="1:18" ht="15" x14ac:dyDescent="0.2">
      <c r="A7" s="53">
        <f t="shared" ref="A7:A36" si="1">SUM(DATEVALUE(TEXT(A6,"dd-mm-yyy")),1)</f>
        <v>42431</v>
      </c>
      <c r="B7" s="38">
        <v>90.9</v>
      </c>
      <c r="C7" s="59">
        <v>103.1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6" t="s">
        <v>16</v>
      </c>
      <c r="O7" s="8">
        <f t="shared" si="0"/>
        <v>6.5</v>
      </c>
      <c r="P7" s="8">
        <f t="shared" si="0"/>
        <v>6.5</v>
      </c>
      <c r="Q7" s="11"/>
      <c r="R7" s="11"/>
    </row>
    <row r="8" spans="1:18" ht="15" x14ac:dyDescent="0.2">
      <c r="A8" s="53">
        <f t="shared" si="1"/>
        <v>42432</v>
      </c>
      <c r="B8" s="38">
        <v>90.7</v>
      </c>
      <c r="C8" s="59">
        <v>103.2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6" t="s">
        <v>17</v>
      </c>
      <c r="O8" s="9">
        <f t="shared" si="0"/>
        <v>7.6470588235294124E-2</v>
      </c>
      <c r="P8" s="9">
        <f t="shared" si="0"/>
        <v>6.6326530612244902E-2</v>
      </c>
      <c r="Q8" s="11"/>
      <c r="R8" s="11"/>
    </row>
    <row r="9" spans="1:18" x14ac:dyDescent="0.2">
      <c r="A9" s="53">
        <f t="shared" si="1"/>
        <v>42433</v>
      </c>
      <c r="B9" s="38">
        <v>90.6</v>
      </c>
      <c r="C9" s="59">
        <v>103.2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x14ac:dyDescent="0.2">
      <c r="A10" s="53">
        <f t="shared" si="1"/>
        <v>42434</v>
      </c>
      <c r="B10" s="38">
        <v>90.7</v>
      </c>
      <c r="C10" s="59">
        <v>102.5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x14ac:dyDescent="0.2">
      <c r="A11" s="53">
        <f t="shared" si="1"/>
        <v>42435</v>
      </c>
      <c r="B11" s="38">
        <v>90.5</v>
      </c>
      <c r="C11" s="59">
        <v>102.9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x14ac:dyDescent="0.2">
      <c r="A12" s="53">
        <f t="shared" si="1"/>
        <v>42436</v>
      </c>
      <c r="B12" s="38">
        <v>91.5</v>
      </c>
      <c r="C12" s="59">
        <v>102.7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2">
      <c r="A13" s="53">
        <f t="shared" si="1"/>
        <v>42437</v>
      </c>
      <c r="B13" s="38">
        <v>91.3</v>
      </c>
      <c r="C13" s="59">
        <v>102.7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53">
        <f t="shared" si="1"/>
        <v>42438</v>
      </c>
      <c r="B14" s="38">
        <v>91.4</v>
      </c>
      <c r="C14" s="59">
        <v>102.8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53">
        <f t="shared" si="1"/>
        <v>42439</v>
      </c>
      <c r="B15" s="38">
        <v>91.4</v>
      </c>
      <c r="C15" s="59">
        <v>102.5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53">
        <f t="shared" si="1"/>
        <v>42440</v>
      </c>
      <c r="B16" s="38">
        <v>91.5</v>
      </c>
      <c r="C16" s="59">
        <v>102.3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53">
        <f t="shared" si="1"/>
        <v>42441</v>
      </c>
      <c r="B17" s="38">
        <v>91.6</v>
      </c>
      <c r="C17" s="59">
        <v>102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53">
        <f t="shared" si="1"/>
        <v>42442</v>
      </c>
      <c r="B18" s="38">
        <v>91.5</v>
      </c>
      <c r="C18" s="59">
        <v>99.6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53">
        <f t="shared" si="1"/>
        <v>42443</v>
      </c>
      <c r="B19" s="38">
        <v>91.5</v>
      </c>
      <c r="C19" s="59">
        <v>100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53">
        <f t="shared" si="1"/>
        <v>42444</v>
      </c>
      <c r="B20" s="38">
        <v>91.4</v>
      </c>
      <c r="C20" s="59">
        <v>97.6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53">
        <f t="shared" si="1"/>
        <v>42445</v>
      </c>
      <c r="B21" s="38">
        <v>91.5</v>
      </c>
      <c r="C21" s="59">
        <v>98.5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53">
        <f t="shared" si="1"/>
        <v>42446</v>
      </c>
      <c r="B22" s="38">
        <v>91.7</v>
      </c>
      <c r="C22" s="60">
        <v>99.4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53">
        <f t="shared" si="1"/>
        <v>42447</v>
      </c>
      <c r="B23" s="38">
        <v>91.8</v>
      </c>
      <c r="C23" s="38">
        <v>99.8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">
      <c r="A24" s="53">
        <f t="shared" si="1"/>
        <v>42448</v>
      </c>
      <c r="B24" s="38">
        <v>92</v>
      </c>
      <c r="C24" s="38">
        <v>99.7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53">
        <f t="shared" si="1"/>
        <v>42449</v>
      </c>
      <c r="B25" s="38">
        <v>91.8</v>
      </c>
      <c r="C25" s="38">
        <v>99.8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53">
        <f t="shared" si="1"/>
        <v>42450</v>
      </c>
      <c r="B26" s="38">
        <v>91.9</v>
      </c>
      <c r="C26" s="38">
        <v>99.8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">
      <c r="A27" s="53">
        <f t="shared" si="1"/>
        <v>42451</v>
      </c>
      <c r="B27" s="38">
        <v>91.9</v>
      </c>
      <c r="C27" s="38">
        <v>99.9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">
      <c r="A28" s="53">
        <f t="shared" si="1"/>
        <v>42452</v>
      </c>
      <c r="B28" s="38">
        <v>92.1</v>
      </c>
      <c r="C28" s="38">
        <v>100.1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2">
      <c r="A29" s="53">
        <f t="shared" si="1"/>
        <v>42453</v>
      </c>
      <c r="B29" s="38">
        <v>92</v>
      </c>
      <c r="C29" s="38">
        <v>100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">
      <c r="A30" s="53">
        <f t="shared" si="1"/>
        <v>42454</v>
      </c>
      <c r="B30" s="38">
        <v>91.6</v>
      </c>
      <c r="C30" s="38">
        <v>102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53">
        <f t="shared" si="1"/>
        <v>42455</v>
      </c>
      <c r="B31" s="38">
        <v>91.6</v>
      </c>
      <c r="C31" s="38">
        <v>101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A32" s="53">
        <f t="shared" si="1"/>
        <v>42456</v>
      </c>
      <c r="B32" s="38">
        <v>91.4</v>
      </c>
      <c r="C32" s="38">
        <v>100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53">
        <f t="shared" si="1"/>
        <v>42457</v>
      </c>
      <c r="B33" s="38">
        <v>91.3</v>
      </c>
      <c r="C33" s="38">
        <v>99.9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2">
      <c r="A34" s="53">
        <f t="shared" si="1"/>
        <v>42458</v>
      </c>
      <c r="B34" s="57">
        <v>92.1</v>
      </c>
      <c r="C34" s="38">
        <v>101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ht="13.5" thickBot="1" x14ac:dyDescent="0.25">
      <c r="A35" s="53">
        <f t="shared" si="1"/>
        <v>42459</v>
      </c>
      <c r="B35" s="38">
        <v>92</v>
      </c>
      <c r="C35" s="39">
        <v>101.1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4.25" thickTop="1" thickBot="1" x14ac:dyDescent="0.25">
      <c r="A36" s="53">
        <f t="shared" si="1"/>
        <v>42460</v>
      </c>
      <c r="B36" s="38">
        <v>92</v>
      </c>
      <c r="C36" s="39">
        <v>100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ht="13.5" thickTop="1" x14ac:dyDescent="0.2">
      <c r="A37" s="27"/>
      <c r="B37" s="28" t="s">
        <v>3</v>
      </c>
      <c r="C37" s="28" t="s">
        <v>4</v>
      </c>
      <c r="D37" s="27"/>
      <c r="E37" s="27"/>
      <c r="F37" s="27" t="s">
        <v>3</v>
      </c>
      <c r="G37" s="27" t="s">
        <v>4</v>
      </c>
      <c r="H37" s="27"/>
      <c r="I37" s="27"/>
      <c r="J37" s="27" t="s">
        <v>3</v>
      </c>
      <c r="K37" s="5"/>
      <c r="L37" s="27"/>
      <c r="M37" s="4" t="s">
        <v>4</v>
      </c>
      <c r="N37" s="11"/>
      <c r="O37" s="11"/>
      <c r="P37" s="11"/>
      <c r="Q37" s="11"/>
      <c r="R37" s="11"/>
    </row>
    <row r="38" spans="1:18" x14ac:dyDescent="0.2">
      <c r="A38" s="27" t="s">
        <v>6</v>
      </c>
      <c r="B38" s="29">
        <v>85</v>
      </c>
      <c r="C38" s="29">
        <v>98</v>
      </c>
      <c r="D38" s="27"/>
      <c r="E38" s="27" t="s">
        <v>9</v>
      </c>
      <c r="F38" s="30">
        <f>B38-(2*B39)</f>
        <v>72</v>
      </c>
      <c r="G38" s="30">
        <v>85</v>
      </c>
      <c r="H38" s="27"/>
      <c r="I38" s="27">
        <f>COUNT(A6:A35)</f>
        <v>30</v>
      </c>
      <c r="J38" s="31">
        <v>72</v>
      </c>
      <c r="K38" s="5">
        <f>COUNT(A6:A35)</f>
        <v>30</v>
      </c>
      <c r="L38" s="27">
        <v>31</v>
      </c>
      <c r="M38" s="31">
        <v>85</v>
      </c>
      <c r="N38" s="11"/>
      <c r="O38" s="11"/>
      <c r="P38" s="11"/>
      <c r="Q38" s="11"/>
      <c r="R38" s="11"/>
    </row>
    <row r="39" spans="1:18" x14ac:dyDescent="0.2">
      <c r="A39" s="27" t="s">
        <v>7</v>
      </c>
      <c r="B39" s="29">
        <v>6.5</v>
      </c>
      <c r="C39" s="29">
        <v>6.5</v>
      </c>
      <c r="D39" s="27"/>
      <c r="E39" s="27" t="s">
        <v>10</v>
      </c>
      <c r="F39" s="30">
        <f>B38+(2*B39)</f>
        <v>98</v>
      </c>
      <c r="G39" s="30">
        <v>111</v>
      </c>
      <c r="H39" s="27"/>
      <c r="I39" s="27">
        <f>COUNT(A6:A35)</f>
        <v>30</v>
      </c>
      <c r="J39" s="31">
        <v>98</v>
      </c>
      <c r="K39" s="5">
        <f>COUNT(A6:A35)</f>
        <v>30</v>
      </c>
      <c r="L39" s="27">
        <v>31</v>
      </c>
      <c r="M39" s="31">
        <v>111</v>
      </c>
      <c r="N39" s="11"/>
      <c r="O39" s="11"/>
      <c r="P39" s="11"/>
      <c r="Q39" s="11"/>
      <c r="R39" s="11"/>
    </row>
    <row r="40" spans="1:18" x14ac:dyDescent="0.2">
      <c r="A40" s="27" t="s">
        <v>8</v>
      </c>
      <c r="B40" s="32">
        <f>B39/B38</f>
        <v>7.6470588235294124E-2</v>
      </c>
      <c r="C40" s="32">
        <f>C39/C38</f>
        <v>6.6326530612244902E-2</v>
      </c>
      <c r="D40" s="27"/>
      <c r="E40" s="27"/>
      <c r="F40" s="27"/>
      <c r="G40" s="27"/>
      <c r="H40" s="27"/>
      <c r="I40" s="27"/>
      <c r="J40" s="27"/>
      <c r="K40" s="5"/>
      <c r="L40" s="5"/>
      <c r="M40" s="5"/>
      <c r="N40" s="11"/>
      <c r="O40" s="11"/>
      <c r="P40" s="11"/>
      <c r="Q40" s="11"/>
      <c r="R40" s="11"/>
    </row>
    <row r="41" spans="1:18" x14ac:dyDescent="0.2">
      <c r="A41" s="27"/>
      <c r="B41" s="27"/>
      <c r="C41" s="27"/>
      <c r="D41" s="27"/>
      <c r="E41" s="33" t="s">
        <v>11</v>
      </c>
      <c r="F41" s="30">
        <f>B38-(3*B39)</f>
        <v>65.5</v>
      </c>
      <c r="G41" s="30">
        <f>C38-(3*C39)</f>
        <v>78.5</v>
      </c>
      <c r="H41" s="27"/>
      <c r="I41" s="27"/>
      <c r="J41" s="27"/>
      <c r="K41" s="5"/>
      <c r="L41" s="5"/>
      <c r="M41" s="5"/>
      <c r="N41" s="11"/>
      <c r="O41" s="11"/>
      <c r="P41" s="11"/>
      <c r="Q41" s="11"/>
      <c r="R41" s="11"/>
    </row>
    <row r="42" spans="1:18" x14ac:dyDescent="0.2">
      <c r="A42" s="27"/>
      <c r="B42" s="27"/>
      <c r="C42" s="27"/>
      <c r="D42" s="27"/>
      <c r="E42" s="33" t="s">
        <v>12</v>
      </c>
      <c r="F42" s="30">
        <f>B38+(3*B39)</f>
        <v>104.5</v>
      </c>
      <c r="G42" s="30">
        <f>C38+(3*C39)</f>
        <v>117.5</v>
      </c>
      <c r="H42" s="27"/>
      <c r="I42" s="27"/>
      <c r="J42" s="27"/>
      <c r="K42" s="5"/>
      <c r="L42" s="5"/>
      <c r="M42" s="5"/>
      <c r="N42" s="11"/>
      <c r="O42" s="11"/>
      <c r="P42" s="11"/>
      <c r="Q42" s="11"/>
      <c r="R42" s="11"/>
    </row>
    <row r="43" spans="1:18" x14ac:dyDescent="0.2">
      <c r="A43" s="27"/>
      <c r="B43" s="27"/>
      <c r="C43" s="27"/>
      <c r="D43" s="27"/>
      <c r="E43" s="27"/>
      <c r="F43" s="30"/>
      <c r="G43" s="30"/>
      <c r="H43" s="27"/>
      <c r="I43" s="27"/>
      <c r="J43" s="27"/>
      <c r="K43" s="5"/>
      <c r="L43" s="5"/>
      <c r="M43" s="5"/>
      <c r="N43" s="11"/>
      <c r="O43" s="11"/>
      <c r="P43" s="11"/>
      <c r="Q43" s="11"/>
      <c r="R43" s="11"/>
    </row>
    <row r="44" spans="1:18" x14ac:dyDescent="0.2">
      <c r="A44" s="27"/>
      <c r="B44" s="27"/>
      <c r="C44" s="27"/>
      <c r="D44" s="27"/>
      <c r="E44" s="33" t="s">
        <v>13</v>
      </c>
      <c r="F44" s="30">
        <f>B38-(4*B39)</f>
        <v>59</v>
      </c>
      <c r="G44" s="30">
        <f>C38-(4*C39)</f>
        <v>72</v>
      </c>
      <c r="H44" s="27"/>
      <c r="I44" s="27"/>
      <c r="J44" s="27"/>
      <c r="K44" s="5"/>
      <c r="L44" s="5"/>
      <c r="M44" s="5"/>
      <c r="N44" s="11"/>
      <c r="O44" s="11"/>
      <c r="P44" s="11"/>
      <c r="Q44" s="11"/>
      <c r="R44" s="11"/>
    </row>
    <row r="45" spans="1:18" x14ac:dyDescent="0.2">
      <c r="A45" s="27"/>
      <c r="B45" s="27"/>
      <c r="C45" s="27"/>
      <c r="D45" s="27"/>
      <c r="E45" s="33" t="s">
        <v>14</v>
      </c>
      <c r="F45" s="30">
        <f>B38+(4*B39)</f>
        <v>111</v>
      </c>
      <c r="G45" s="30">
        <f>C38+(4*C39)</f>
        <v>124</v>
      </c>
      <c r="H45" s="27"/>
      <c r="I45" s="27"/>
      <c r="J45" s="27"/>
      <c r="K45" s="5"/>
      <c r="L45" s="5"/>
      <c r="M45" s="5"/>
      <c r="N45" s="11"/>
      <c r="O45" s="11"/>
      <c r="P45" s="11"/>
      <c r="Q45" s="11"/>
      <c r="R45" s="11"/>
    </row>
    <row r="46" spans="1:18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5"/>
      <c r="L46" s="5"/>
      <c r="M46" s="5"/>
      <c r="N46" s="11"/>
      <c r="O46" s="11"/>
      <c r="P46" s="11"/>
      <c r="Q46" s="11"/>
      <c r="R46" s="11"/>
    </row>
    <row r="47" spans="1:18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</sheetData>
  <conditionalFormatting sqref="B25:B35">
    <cfRule type="cellIs" dxfId="83" priority="9" stopIfTrue="1" operator="between">
      <formula>#REF!</formula>
      <formula>#REF!</formula>
    </cfRule>
    <cfRule type="cellIs" dxfId="82" priority="10" stopIfTrue="1" operator="notBetween">
      <formula>#REF!</formula>
      <formula>#REF!</formula>
    </cfRule>
  </conditionalFormatting>
  <conditionalFormatting sqref="C25:C35">
    <cfRule type="cellIs" dxfId="81" priority="11" stopIfTrue="1" operator="between">
      <formula>#REF!</formula>
      <formula>#REF!</formula>
    </cfRule>
    <cfRule type="cellIs" dxfId="80" priority="12" stopIfTrue="1" operator="notBetween">
      <formula>#REF!</formula>
      <formula>#REF!</formula>
    </cfRule>
  </conditionalFormatting>
  <conditionalFormatting sqref="B6:B24">
    <cfRule type="cellIs" dxfId="79" priority="5" stopIfTrue="1" operator="between">
      <formula>#REF!</formula>
      <formula>#REF!</formula>
    </cfRule>
    <cfRule type="cellIs" dxfId="78" priority="6" stopIfTrue="1" operator="notBetween">
      <formula>#REF!</formula>
      <formula>#REF!</formula>
    </cfRule>
  </conditionalFormatting>
  <conditionalFormatting sqref="C6:C24">
    <cfRule type="cellIs" dxfId="77" priority="7" stopIfTrue="1" operator="between">
      <formula>#REF!</formula>
      <formula>#REF!</formula>
    </cfRule>
    <cfRule type="cellIs" dxfId="76" priority="8" stopIfTrue="1" operator="notBetween">
      <formula>#REF!</formula>
      <formula>#REF!</formula>
    </cfRule>
  </conditionalFormatting>
  <conditionalFormatting sqref="B36">
    <cfRule type="cellIs" dxfId="75" priority="1" stopIfTrue="1" operator="between">
      <formula>#REF!</formula>
      <formula>#REF!</formula>
    </cfRule>
    <cfRule type="cellIs" dxfId="74" priority="2" stopIfTrue="1" operator="notBetween">
      <formula>#REF!</formula>
      <formula>#REF!</formula>
    </cfRule>
  </conditionalFormatting>
  <conditionalFormatting sqref="C36">
    <cfRule type="cellIs" dxfId="73" priority="3" stopIfTrue="1" operator="between">
      <formula>#REF!</formula>
      <formula>#REF!</formula>
    </cfRule>
    <cfRule type="cellIs" dxfId="72" priority="4" stopIfTrue="1" operator="notBetween">
      <formula>#REF!</formula>
      <formula>#REF!</formula>
    </cfRule>
  </conditionalFormatting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46"/>
  <sheetViews>
    <sheetView topLeftCell="A13" zoomScaleNormal="100" workbookViewId="0">
      <selection activeCell="I20" sqref="I20"/>
    </sheetView>
  </sheetViews>
  <sheetFormatPr defaultRowHeight="12.75" x14ac:dyDescent="0.2"/>
  <cols>
    <col min="1" max="1" width="12.5703125" customWidth="1"/>
  </cols>
  <sheetData>
    <row r="1" spans="1:18" ht="14.25" thickTop="1" thickBot="1" x14ac:dyDescent="0.25">
      <c r="A1" s="40"/>
      <c r="B1" s="41" t="s">
        <v>0</v>
      </c>
      <c r="C1" s="41" t="s">
        <v>1</v>
      </c>
      <c r="D1" s="42" t="s">
        <v>2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7.25" thickTop="1" thickBot="1" x14ac:dyDescent="0.3">
      <c r="A2" s="43" t="s">
        <v>19</v>
      </c>
      <c r="B2" s="44">
        <v>85</v>
      </c>
      <c r="C2" s="44">
        <v>72</v>
      </c>
      <c r="D2" s="44">
        <v>98</v>
      </c>
      <c r="E2" s="11"/>
      <c r="F2" s="11"/>
      <c r="G2" s="11"/>
      <c r="H2" s="18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6.5" thickBot="1" x14ac:dyDescent="0.3">
      <c r="A3" s="45" t="s">
        <v>20</v>
      </c>
      <c r="B3" s="46">
        <v>98</v>
      </c>
      <c r="C3" s="46">
        <v>85</v>
      </c>
      <c r="D3" s="47">
        <v>111</v>
      </c>
      <c r="E3" s="11"/>
      <c r="F3" s="11"/>
      <c r="G3" s="11"/>
      <c r="H3" s="18" t="s">
        <v>5</v>
      </c>
      <c r="I3" s="11" t="s">
        <v>25</v>
      </c>
      <c r="J3" s="11"/>
      <c r="K3" s="11"/>
      <c r="L3" s="11"/>
      <c r="M3" s="11"/>
      <c r="N3" s="11"/>
      <c r="O3" s="11"/>
      <c r="P3" s="11"/>
      <c r="Q3" s="11"/>
      <c r="R3" s="11"/>
    </row>
    <row r="4" spans="1:18" ht="14.25" thickTop="1" thickBot="1" x14ac:dyDescent="0.25">
      <c r="A4" s="48"/>
      <c r="B4" s="48"/>
      <c r="C4" s="48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6.5" thickTop="1" thickBot="1" x14ac:dyDescent="0.25">
      <c r="A5" s="50"/>
      <c r="B5" s="51" t="s">
        <v>19</v>
      </c>
      <c r="C5" s="51" t="s">
        <v>20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6"/>
      <c r="O5" s="7" t="s">
        <v>3</v>
      </c>
      <c r="P5" s="7" t="s">
        <v>4</v>
      </c>
      <c r="Q5" s="11"/>
      <c r="R5" s="11"/>
    </row>
    <row r="6" spans="1:18" ht="15.75" thickTop="1" x14ac:dyDescent="0.2">
      <c r="A6" s="52">
        <v>42461</v>
      </c>
      <c r="B6" s="37">
        <v>91.5</v>
      </c>
      <c r="C6" s="58">
        <v>100.5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6" t="s">
        <v>15</v>
      </c>
      <c r="O6" s="8">
        <f t="shared" ref="O6:P8" si="0">B37</f>
        <v>85</v>
      </c>
      <c r="P6" s="56">
        <v>98</v>
      </c>
      <c r="Q6" s="11"/>
      <c r="R6" s="11"/>
    </row>
    <row r="7" spans="1:18" ht="15" x14ac:dyDescent="0.2">
      <c r="A7" s="53">
        <f t="shared" ref="A7:A35" si="1">SUM(DATEVALUE(TEXT(A6,"dd-mm-yyy")),1)</f>
        <v>42462</v>
      </c>
      <c r="B7" s="38">
        <v>91.9</v>
      </c>
      <c r="C7" s="59">
        <v>100.7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6" t="s">
        <v>16</v>
      </c>
      <c r="O7" s="8">
        <f t="shared" si="0"/>
        <v>6.5</v>
      </c>
      <c r="P7" s="8">
        <f t="shared" si="0"/>
        <v>6.5</v>
      </c>
      <c r="Q7" s="11"/>
      <c r="R7" s="11"/>
    </row>
    <row r="8" spans="1:18" ht="15" x14ac:dyDescent="0.2">
      <c r="A8" s="53">
        <f t="shared" si="1"/>
        <v>42463</v>
      </c>
      <c r="B8" s="38">
        <v>92</v>
      </c>
      <c r="C8" s="59">
        <v>100.6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6" t="s">
        <v>17</v>
      </c>
      <c r="O8" s="9">
        <f t="shared" si="0"/>
        <v>7.6470588235294124E-2</v>
      </c>
      <c r="P8" s="9">
        <f t="shared" si="0"/>
        <v>6.6326530612244902E-2</v>
      </c>
      <c r="Q8" s="11"/>
      <c r="R8" s="11"/>
    </row>
    <row r="9" spans="1:18" x14ac:dyDescent="0.2">
      <c r="A9" s="53">
        <f t="shared" si="1"/>
        <v>42464</v>
      </c>
      <c r="B9" s="38">
        <v>92.1</v>
      </c>
      <c r="C9" s="59">
        <v>100.7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x14ac:dyDescent="0.2">
      <c r="A10" s="53">
        <f t="shared" si="1"/>
        <v>42465</v>
      </c>
      <c r="B10" s="38">
        <v>92.2</v>
      </c>
      <c r="C10" s="59">
        <v>100.2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x14ac:dyDescent="0.2">
      <c r="A11" s="53">
        <f t="shared" si="1"/>
        <v>42466</v>
      </c>
      <c r="B11" s="38">
        <v>92.3</v>
      </c>
      <c r="C11" s="59">
        <v>99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x14ac:dyDescent="0.2">
      <c r="A12" s="53">
        <f t="shared" si="1"/>
        <v>42467</v>
      </c>
      <c r="B12" s="38">
        <v>92.2</v>
      </c>
      <c r="C12" s="59">
        <v>98.5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2">
      <c r="A13" s="53">
        <f t="shared" si="1"/>
        <v>42468</v>
      </c>
      <c r="B13" s="38">
        <v>92.3</v>
      </c>
      <c r="C13" s="59">
        <v>97.9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53">
        <f t="shared" si="1"/>
        <v>42469</v>
      </c>
      <c r="B14" s="38">
        <v>92.4</v>
      </c>
      <c r="C14" s="59">
        <v>99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53">
        <f t="shared" si="1"/>
        <v>42470</v>
      </c>
      <c r="B15" s="38">
        <v>92.5</v>
      </c>
      <c r="C15" s="59">
        <v>100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53">
        <f t="shared" si="1"/>
        <v>42471</v>
      </c>
      <c r="B16" s="38">
        <v>92.7</v>
      </c>
      <c r="C16" s="59">
        <v>101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53">
        <f t="shared" si="1"/>
        <v>42472</v>
      </c>
      <c r="B17" s="38">
        <v>92</v>
      </c>
      <c r="C17" s="59">
        <v>99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53">
        <f t="shared" si="1"/>
        <v>42473</v>
      </c>
      <c r="B18" s="38">
        <v>91</v>
      </c>
      <c r="C18" s="59">
        <v>99.4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53">
        <f t="shared" si="1"/>
        <v>42474</v>
      </c>
      <c r="B19" s="38">
        <v>91.5</v>
      </c>
      <c r="C19" s="59">
        <v>100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53">
        <f t="shared" si="1"/>
        <v>42475</v>
      </c>
      <c r="B20" s="38">
        <v>92</v>
      </c>
      <c r="C20" s="59">
        <v>101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53">
        <f t="shared" si="1"/>
        <v>42476</v>
      </c>
      <c r="B21" s="38">
        <v>92.5</v>
      </c>
      <c r="C21" s="59">
        <v>101.1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53">
        <f t="shared" si="1"/>
        <v>42477</v>
      </c>
      <c r="B22" s="38">
        <v>92.8</v>
      </c>
      <c r="C22" s="60">
        <v>100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53">
        <f t="shared" si="1"/>
        <v>42478</v>
      </c>
      <c r="B23" s="38">
        <v>93.2</v>
      </c>
      <c r="C23" s="38">
        <v>99.5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">
      <c r="A24" s="53">
        <f t="shared" si="1"/>
        <v>42479</v>
      </c>
      <c r="B24" s="38">
        <v>93</v>
      </c>
      <c r="C24" s="38">
        <v>101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53">
        <f t="shared" si="1"/>
        <v>42480</v>
      </c>
      <c r="B25" s="38">
        <v>92.9</v>
      </c>
      <c r="C25" s="38">
        <v>101.4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53">
        <f t="shared" si="1"/>
        <v>42481</v>
      </c>
      <c r="B26" s="38">
        <v>92.5</v>
      </c>
      <c r="C26" s="38">
        <v>100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">
      <c r="A27" s="53">
        <f t="shared" si="1"/>
        <v>42482</v>
      </c>
      <c r="B27" s="38">
        <v>92.1</v>
      </c>
      <c r="C27" s="38">
        <v>100.1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">
      <c r="A28" s="53">
        <f t="shared" si="1"/>
        <v>42483</v>
      </c>
      <c r="B28" s="38">
        <v>92.5</v>
      </c>
      <c r="C28" s="38">
        <v>100.2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2">
      <c r="A29" s="53">
        <f t="shared" si="1"/>
        <v>42484</v>
      </c>
      <c r="B29" s="38">
        <v>92.5</v>
      </c>
      <c r="C29" s="38">
        <v>100.4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">
      <c r="A30" s="53">
        <f t="shared" si="1"/>
        <v>42485</v>
      </c>
      <c r="B30" s="38">
        <v>92.6</v>
      </c>
      <c r="C30" s="38">
        <v>100.7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53">
        <f t="shared" si="1"/>
        <v>42486</v>
      </c>
      <c r="B31" s="38">
        <v>92.3</v>
      </c>
      <c r="C31" s="38">
        <v>100.5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A32" s="53">
        <f t="shared" si="1"/>
        <v>42487</v>
      </c>
      <c r="B32" s="38">
        <v>92.1</v>
      </c>
      <c r="C32" s="38">
        <v>100.3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53">
        <f t="shared" si="1"/>
        <v>42488</v>
      </c>
      <c r="B33" s="38">
        <v>92</v>
      </c>
      <c r="C33" s="38">
        <v>100.1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2">
      <c r="A34" s="53">
        <f t="shared" si="1"/>
        <v>42489</v>
      </c>
      <c r="B34" s="57">
        <v>92.5</v>
      </c>
      <c r="C34" s="38">
        <v>100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ht="13.5" thickBot="1" x14ac:dyDescent="0.25">
      <c r="A35" s="53">
        <f t="shared" si="1"/>
        <v>42490</v>
      </c>
      <c r="B35" s="38">
        <v>92.4</v>
      </c>
      <c r="C35" s="39">
        <v>100.2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ht="13.5" thickTop="1" x14ac:dyDescent="0.2">
      <c r="A36" s="27"/>
      <c r="B36" s="28" t="s">
        <v>3</v>
      </c>
      <c r="C36" s="28" t="s">
        <v>4</v>
      </c>
      <c r="D36" s="27"/>
      <c r="E36" s="27"/>
      <c r="F36" s="27" t="s">
        <v>3</v>
      </c>
      <c r="G36" s="27" t="s">
        <v>4</v>
      </c>
      <c r="H36" s="27"/>
      <c r="I36" s="27"/>
      <c r="J36" s="27" t="s">
        <v>3</v>
      </c>
      <c r="K36" s="5"/>
      <c r="L36" s="27"/>
      <c r="M36" s="4" t="s">
        <v>4</v>
      </c>
      <c r="N36" s="11"/>
      <c r="O36" s="11"/>
      <c r="P36" s="11"/>
      <c r="Q36" s="11"/>
      <c r="R36" s="11"/>
    </row>
    <row r="37" spans="1:18" x14ac:dyDescent="0.2">
      <c r="A37" s="27" t="s">
        <v>6</v>
      </c>
      <c r="B37" s="29">
        <v>85</v>
      </c>
      <c r="C37" s="29">
        <v>98</v>
      </c>
      <c r="D37" s="27"/>
      <c r="E37" s="27" t="s">
        <v>9</v>
      </c>
      <c r="F37" s="30">
        <f>B37-(2*B38)</f>
        <v>72</v>
      </c>
      <c r="G37" s="30">
        <v>85</v>
      </c>
      <c r="H37" s="27"/>
      <c r="I37" s="27">
        <f>COUNT(A6:A35)</f>
        <v>30</v>
      </c>
      <c r="J37" s="31">
        <v>72</v>
      </c>
      <c r="K37" s="5">
        <f>COUNT(A6:A35)</f>
        <v>30</v>
      </c>
      <c r="L37" s="27">
        <v>31</v>
      </c>
      <c r="M37" s="31">
        <v>85</v>
      </c>
      <c r="N37" s="11"/>
      <c r="O37" s="11"/>
      <c r="P37" s="11"/>
      <c r="Q37" s="11"/>
      <c r="R37" s="11"/>
    </row>
    <row r="38" spans="1:18" x14ac:dyDescent="0.2">
      <c r="A38" s="27" t="s">
        <v>7</v>
      </c>
      <c r="B38" s="29">
        <v>6.5</v>
      </c>
      <c r="C38" s="29">
        <v>6.5</v>
      </c>
      <c r="D38" s="27"/>
      <c r="E38" s="27" t="s">
        <v>10</v>
      </c>
      <c r="F38" s="30">
        <f>B37+(2*B38)</f>
        <v>98</v>
      </c>
      <c r="G38" s="30">
        <v>111</v>
      </c>
      <c r="H38" s="27"/>
      <c r="I38" s="27">
        <f>COUNT(A6:A35)</f>
        <v>30</v>
      </c>
      <c r="J38" s="31">
        <v>98</v>
      </c>
      <c r="K38" s="5">
        <f>COUNT(A6:A35)</f>
        <v>30</v>
      </c>
      <c r="L38" s="27">
        <v>31</v>
      </c>
      <c r="M38" s="31">
        <v>111</v>
      </c>
      <c r="N38" s="11"/>
      <c r="O38" s="11"/>
      <c r="P38" s="11"/>
      <c r="Q38" s="11"/>
      <c r="R38" s="11"/>
    </row>
    <row r="39" spans="1:18" x14ac:dyDescent="0.2">
      <c r="A39" s="27" t="s">
        <v>8</v>
      </c>
      <c r="B39" s="32">
        <f>B38/B37</f>
        <v>7.6470588235294124E-2</v>
      </c>
      <c r="C39" s="32">
        <f>C38/C37</f>
        <v>6.6326530612244902E-2</v>
      </c>
      <c r="D39" s="27"/>
      <c r="E39" s="27"/>
      <c r="F39" s="27"/>
      <c r="G39" s="27"/>
      <c r="H39" s="27"/>
      <c r="I39" s="27"/>
      <c r="J39" s="27"/>
      <c r="K39" s="5"/>
      <c r="L39" s="5"/>
      <c r="M39" s="5"/>
      <c r="N39" s="11"/>
      <c r="O39" s="11"/>
      <c r="P39" s="11"/>
      <c r="Q39" s="11"/>
      <c r="R39" s="11"/>
    </row>
    <row r="40" spans="1:18" x14ac:dyDescent="0.2">
      <c r="A40" s="27"/>
      <c r="B40" s="27"/>
      <c r="C40" s="27"/>
      <c r="D40" s="27"/>
      <c r="E40" s="33" t="s">
        <v>11</v>
      </c>
      <c r="F40" s="30">
        <f>B37-(3*B38)</f>
        <v>65.5</v>
      </c>
      <c r="G40" s="30">
        <f>C37-(3*C38)</f>
        <v>78.5</v>
      </c>
      <c r="H40" s="27"/>
      <c r="I40" s="27"/>
      <c r="J40" s="27"/>
      <c r="K40" s="5"/>
      <c r="L40" s="5"/>
      <c r="M40" s="5"/>
      <c r="N40" s="11"/>
      <c r="O40" s="11"/>
      <c r="P40" s="11"/>
      <c r="Q40" s="11"/>
      <c r="R40" s="11"/>
    </row>
    <row r="41" spans="1:18" x14ac:dyDescent="0.2">
      <c r="A41" s="27"/>
      <c r="B41" s="27"/>
      <c r="C41" s="27"/>
      <c r="D41" s="27"/>
      <c r="E41" s="33" t="s">
        <v>12</v>
      </c>
      <c r="F41" s="30">
        <f>B37+(3*B38)</f>
        <v>104.5</v>
      </c>
      <c r="G41" s="30">
        <f>C37+(3*C38)</f>
        <v>117.5</v>
      </c>
      <c r="H41" s="27"/>
      <c r="I41" s="27"/>
      <c r="J41" s="27"/>
      <c r="K41" s="5"/>
      <c r="L41" s="5"/>
      <c r="M41" s="5"/>
      <c r="N41" s="11"/>
      <c r="O41" s="11"/>
      <c r="P41" s="11"/>
      <c r="Q41" s="11"/>
      <c r="R41" s="11"/>
    </row>
    <row r="42" spans="1:18" x14ac:dyDescent="0.2">
      <c r="A42" s="27"/>
      <c r="B42" s="27"/>
      <c r="C42" s="27"/>
      <c r="D42" s="27"/>
      <c r="E42" s="27"/>
      <c r="F42" s="30"/>
      <c r="G42" s="30"/>
      <c r="H42" s="27"/>
      <c r="I42" s="27"/>
      <c r="J42" s="27"/>
      <c r="K42" s="5"/>
      <c r="L42" s="5"/>
      <c r="M42" s="5"/>
      <c r="N42" s="11"/>
      <c r="O42" s="11"/>
      <c r="P42" s="11"/>
      <c r="Q42" s="11"/>
      <c r="R42" s="11"/>
    </row>
    <row r="43" spans="1:18" x14ac:dyDescent="0.2">
      <c r="A43" s="27"/>
      <c r="B43" s="27"/>
      <c r="C43" s="27"/>
      <c r="D43" s="27"/>
      <c r="E43" s="33" t="s">
        <v>13</v>
      </c>
      <c r="F43" s="30">
        <f>B37-(4*B38)</f>
        <v>59</v>
      </c>
      <c r="G43" s="30">
        <f>C37-(4*C38)</f>
        <v>72</v>
      </c>
      <c r="H43" s="27"/>
      <c r="I43" s="61">
        <v>42461</v>
      </c>
      <c r="J43" s="27"/>
      <c r="K43" s="5"/>
      <c r="L43" s="5"/>
      <c r="M43" s="5"/>
      <c r="N43" s="11"/>
      <c r="O43" s="11"/>
      <c r="P43" s="11"/>
      <c r="Q43" s="11"/>
      <c r="R43" s="11"/>
    </row>
    <row r="44" spans="1:18" x14ac:dyDescent="0.2">
      <c r="A44" s="27"/>
      <c r="B44" s="27"/>
      <c r="C44" s="27"/>
      <c r="D44" s="27"/>
      <c r="E44" s="33" t="s">
        <v>14</v>
      </c>
      <c r="F44" s="30">
        <f>B37+(4*B38)</f>
        <v>111</v>
      </c>
      <c r="G44" s="30">
        <f>C37+(4*C38)</f>
        <v>124</v>
      </c>
      <c r="H44" s="27"/>
      <c r="I44" s="27"/>
      <c r="J44" s="27"/>
      <c r="K44" s="5"/>
      <c r="L44" s="5"/>
      <c r="M44" s="5"/>
      <c r="N44" s="11"/>
      <c r="O44" s="11"/>
      <c r="P44" s="11"/>
      <c r="Q44" s="11"/>
      <c r="R44" s="11"/>
    </row>
    <row r="45" spans="1:18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5"/>
      <c r="L45" s="5"/>
      <c r="M45" s="5"/>
      <c r="N45" s="11"/>
      <c r="O45" s="11"/>
      <c r="P45" s="11"/>
      <c r="Q45" s="11"/>
      <c r="R45" s="11"/>
    </row>
    <row r="46" spans="1:18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</sheetData>
  <conditionalFormatting sqref="B25:B35">
    <cfRule type="cellIs" dxfId="71" priority="9" stopIfTrue="1" operator="between">
      <formula>#REF!</formula>
      <formula>#REF!</formula>
    </cfRule>
    <cfRule type="cellIs" dxfId="70" priority="10" stopIfTrue="1" operator="notBetween">
      <formula>#REF!</formula>
      <formula>#REF!</formula>
    </cfRule>
  </conditionalFormatting>
  <conditionalFormatting sqref="C25:C35">
    <cfRule type="cellIs" dxfId="69" priority="11" stopIfTrue="1" operator="between">
      <formula>#REF!</formula>
      <formula>#REF!</formula>
    </cfRule>
    <cfRule type="cellIs" dxfId="68" priority="12" stopIfTrue="1" operator="notBetween">
      <formula>#REF!</formula>
      <formula>#REF!</formula>
    </cfRule>
  </conditionalFormatting>
  <conditionalFormatting sqref="B6:B24">
    <cfRule type="cellIs" dxfId="67" priority="5" stopIfTrue="1" operator="between">
      <formula>#REF!</formula>
      <formula>#REF!</formula>
    </cfRule>
    <cfRule type="cellIs" dxfId="66" priority="6" stopIfTrue="1" operator="notBetween">
      <formula>#REF!</formula>
      <formula>#REF!</formula>
    </cfRule>
  </conditionalFormatting>
  <conditionalFormatting sqref="C6:C24">
    <cfRule type="cellIs" dxfId="65" priority="7" stopIfTrue="1" operator="between">
      <formula>#REF!</formula>
      <formula>#REF!</formula>
    </cfRule>
    <cfRule type="cellIs" dxfId="64" priority="8" stopIfTrue="1" operator="notBetween">
      <formula>#REF!</formula>
      <formula>#REF!</formula>
    </cfRule>
  </conditionalFormatting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R47"/>
  <sheetViews>
    <sheetView topLeftCell="A16" workbookViewId="0">
      <selection activeCell="I20" sqref="I20"/>
    </sheetView>
  </sheetViews>
  <sheetFormatPr defaultRowHeight="12.75" x14ac:dyDescent="0.2"/>
  <sheetData>
    <row r="3" spans="1:18" ht="13.5" thickBot="1" x14ac:dyDescent="0.25"/>
    <row r="4" spans="1:18" ht="14.25" thickTop="1" thickBot="1" x14ac:dyDescent="0.25">
      <c r="A4" s="40"/>
      <c r="B4" s="41" t="s">
        <v>0</v>
      </c>
      <c r="C4" s="41" t="s">
        <v>1</v>
      </c>
      <c r="D4" s="42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7.25" thickTop="1" thickBot="1" x14ac:dyDescent="0.3">
      <c r="A5" s="43" t="s">
        <v>19</v>
      </c>
      <c r="B5" s="44">
        <v>85</v>
      </c>
      <c r="C5" s="44">
        <v>72</v>
      </c>
      <c r="D5" s="44">
        <v>98</v>
      </c>
      <c r="E5" s="11"/>
      <c r="F5" s="11"/>
      <c r="G5" s="11"/>
      <c r="H5" s="18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6.5" thickBot="1" x14ac:dyDescent="0.3">
      <c r="A6" s="45" t="s">
        <v>20</v>
      </c>
      <c r="B6" s="46">
        <v>98</v>
      </c>
      <c r="C6" s="46">
        <v>85</v>
      </c>
      <c r="D6" s="47">
        <v>111</v>
      </c>
      <c r="E6" s="11"/>
      <c r="F6" s="11"/>
      <c r="G6" s="11"/>
      <c r="H6" s="18" t="s">
        <v>5</v>
      </c>
      <c r="I6" s="11" t="s">
        <v>25</v>
      </c>
      <c r="J6" s="11"/>
      <c r="K6" s="11"/>
      <c r="L6" s="11"/>
      <c r="M6" s="11"/>
      <c r="N6" s="11"/>
      <c r="O6" s="11"/>
      <c r="P6" s="11"/>
      <c r="Q6" s="11"/>
      <c r="R6" s="11"/>
    </row>
    <row r="7" spans="1:18" ht="14.25" thickTop="1" thickBot="1" x14ac:dyDescent="0.25">
      <c r="A7" s="48"/>
      <c r="B7" s="48"/>
      <c r="C7" s="48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6.5" thickTop="1" thickBot="1" x14ac:dyDescent="0.25">
      <c r="A8" s="50"/>
      <c r="B8" s="51" t="s">
        <v>19</v>
      </c>
      <c r="C8" s="51" t="s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6"/>
      <c r="O8" s="7" t="s">
        <v>3</v>
      </c>
      <c r="P8" s="7" t="s">
        <v>4</v>
      </c>
      <c r="Q8" s="11"/>
      <c r="R8" s="11"/>
    </row>
    <row r="9" spans="1:18" ht="15.75" thickTop="1" x14ac:dyDescent="0.2">
      <c r="A9" s="52">
        <v>42491</v>
      </c>
      <c r="B9" s="37">
        <v>90.4</v>
      </c>
      <c r="C9" s="58">
        <v>100.5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6" t="s">
        <v>15</v>
      </c>
      <c r="O9" s="8">
        <f t="shared" ref="O9:P11" si="0">B40</f>
        <v>85</v>
      </c>
      <c r="P9" s="56">
        <v>98</v>
      </c>
      <c r="Q9" s="11"/>
      <c r="R9" s="11"/>
    </row>
    <row r="10" spans="1:18" ht="15" x14ac:dyDescent="0.2">
      <c r="A10" s="53">
        <f t="shared" ref="A10:A38" si="1">SUM(DATEVALUE(TEXT(A9,"dd-mm-yyy")),1)</f>
        <v>42492</v>
      </c>
      <c r="B10" s="38">
        <v>90.6</v>
      </c>
      <c r="C10" s="59">
        <v>100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" t="s">
        <v>16</v>
      </c>
      <c r="O10" s="8">
        <f t="shared" si="0"/>
        <v>6.5</v>
      </c>
      <c r="P10" s="8">
        <f t="shared" si="0"/>
        <v>6.5</v>
      </c>
      <c r="Q10" s="11"/>
      <c r="R10" s="11"/>
    </row>
    <row r="11" spans="1:18" ht="15" x14ac:dyDescent="0.2">
      <c r="A11" s="53">
        <f t="shared" si="1"/>
        <v>42493</v>
      </c>
      <c r="B11" s="38">
        <v>93.3</v>
      </c>
      <c r="C11" s="59">
        <v>99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" t="s">
        <v>17</v>
      </c>
      <c r="O11" s="9">
        <f t="shared" si="0"/>
        <v>7.6470588235294124E-2</v>
      </c>
      <c r="P11" s="9">
        <f t="shared" si="0"/>
        <v>6.6326530612244902E-2</v>
      </c>
      <c r="Q11" s="11"/>
      <c r="R11" s="11"/>
    </row>
    <row r="12" spans="1:18" x14ac:dyDescent="0.2">
      <c r="A12" s="53">
        <f t="shared" si="1"/>
        <v>42494</v>
      </c>
      <c r="B12" s="38">
        <v>93.2</v>
      </c>
      <c r="C12" s="59">
        <v>98.5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2">
      <c r="A13" s="53">
        <f t="shared" si="1"/>
        <v>42495</v>
      </c>
      <c r="B13" s="38">
        <v>93.2</v>
      </c>
      <c r="C13" s="59">
        <v>95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53">
        <f t="shared" si="1"/>
        <v>42496</v>
      </c>
      <c r="B14" s="38">
        <v>90</v>
      </c>
      <c r="C14" s="59">
        <v>94.9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53">
        <f t="shared" si="1"/>
        <v>42497</v>
      </c>
      <c r="B15" s="38">
        <v>93.4</v>
      </c>
      <c r="C15" s="59">
        <v>93.6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53">
        <f t="shared" si="1"/>
        <v>42498</v>
      </c>
      <c r="B16" s="38">
        <v>94.6</v>
      </c>
      <c r="C16" s="59">
        <v>94.8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62">
        <v>42491</v>
      </c>
      <c r="P16" s="11"/>
      <c r="Q16" s="11"/>
      <c r="R16" s="11"/>
    </row>
    <row r="17" spans="1:18" x14ac:dyDescent="0.2">
      <c r="A17" s="53">
        <f t="shared" si="1"/>
        <v>42499</v>
      </c>
      <c r="B17" s="38">
        <v>93.2</v>
      </c>
      <c r="C17" s="59">
        <v>96.7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53">
        <f t="shared" si="1"/>
        <v>42500</v>
      </c>
      <c r="B18" s="38">
        <v>93</v>
      </c>
      <c r="C18" s="59">
        <v>99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53">
        <f t="shared" si="1"/>
        <v>42501</v>
      </c>
      <c r="B19" s="38">
        <v>92</v>
      </c>
      <c r="C19" s="59">
        <v>100.3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53">
        <f t="shared" si="1"/>
        <v>42502</v>
      </c>
      <c r="B20" s="38">
        <v>93.4</v>
      </c>
      <c r="C20" s="59">
        <v>100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53">
        <f t="shared" si="1"/>
        <v>42503</v>
      </c>
      <c r="B21" s="38">
        <v>93.2</v>
      </c>
      <c r="C21" s="59">
        <v>100.1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53">
        <f t="shared" si="1"/>
        <v>42504</v>
      </c>
      <c r="B22" s="38">
        <v>93.4</v>
      </c>
      <c r="C22" s="59">
        <v>100.3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53">
        <f t="shared" si="1"/>
        <v>42505</v>
      </c>
      <c r="B23" s="38">
        <v>93</v>
      </c>
      <c r="C23" s="59">
        <v>100.2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">
      <c r="A24" s="53">
        <f t="shared" si="1"/>
        <v>42506</v>
      </c>
      <c r="B24" s="38">
        <v>93.1</v>
      </c>
      <c r="C24" s="59">
        <v>100.1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53">
        <f t="shared" si="1"/>
        <v>42507</v>
      </c>
      <c r="B25" s="38">
        <v>93.8</v>
      </c>
      <c r="C25" s="60">
        <v>100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53">
        <f t="shared" si="1"/>
        <v>42508</v>
      </c>
      <c r="B26" s="38">
        <v>94.6</v>
      </c>
      <c r="C26" s="38">
        <v>102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">
      <c r="A27" s="53">
        <f t="shared" si="1"/>
        <v>42509</v>
      </c>
      <c r="B27" s="38">
        <v>94.69</v>
      </c>
      <c r="C27" s="38">
        <v>102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">
      <c r="A28" s="53">
        <f t="shared" si="1"/>
        <v>42510</v>
      </c>
      <c r="B28" s="38">
        <v>95.2</v>
      </c>
      <c r="C28" s="38">
        <v>102.2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2">
      <c r="A29" s="53">
        <f t="shared" si="1"/>
        <v>42511</v>
      </c>
      <c r="B29" s="38">
        <v>95.25</v>
      </c>
      <c r="C29" s="38">
        <v>100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">
      <c r="A30" s="53">
        <f t="shared" si="1"/>
        <v>42512</v>
      </c>
      <c r="B30" s="38">
        <v>95.6</v>
      </c>
      <c r="C30" s="38">
        <v>101.4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53">
        <f t="shared" si="1"/>
        <v>42513</v>
      </c>
      <c r="B31" s="38">
        <v>95.66</v>
      </c>
      <c r="C31" s="38">
        <v>102.2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A32" s="53">
        <f t="shared" si="1"/>
        <v>42514</v>
      </c>
      <c r="B32" s="38">
        <v>95.7</v>
      </c>
      <c r="C32" s="38">
        <v>101.4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53">
        <f t="shared" si="1"/>
        <v>42515</v>
      </c>
      <c r="B33" s="38">
        <v>95.71</v>
      </c>
      <c r="C33" s="38">
        <v>102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2">
      <c r="A34" s="53">
        <f t="shared" si="1"/>
        <v>42516</v>
      </c>
      <c r="B34" s="38">
        <v>95.71</v>
      </c>
      <c r="C34" s="38">
        <v>103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x14ac:dyDescent="0.2">
      <c r="A35" s="53">
        <f t="shared" si="1"/>
        <v>42517</v>
      </c>
      <c r="B35" s="38">
        <v>95.79</v>
      </c>
      <c r="C35" s="57" t="s">
        <v>26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x14ac:dyDescent="0.2">
      <c r="A36" s="53">
        <f t="shared" si="1"/>
        <v>42518</v>
      </c>
      <c r="B36" s="38">
        <v>96.2</v>
      </c>
      <c r="C36" s="38">
        <v>103.4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x14ac:dyDescent="0.2">
      <c r="A37" s="53">
        <f t="shared" si="1"/>
        <v>42519</v>
      </c>
      <c r="B37" s="57">
        <v>96.2</v>
      </c>
      <c r="C37" s="38">
        <v>103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ht="13.5" thickBot="1" x14ac:dyDescent="0.25">
      <c r="A38" s="53">
        <f t="shared" si="1"/>
        <v>42520</v>
      </c>
      <c r="B38" s="38">
        <v>97.2</v>
      </c>
      <c r="C38" s="39">
        <v>105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ht="13.5" thickTop="1" x14ac:dyDescent="0.2">
      <c r="A39" s="27"/>
      <c r="B39" s="28" t="s">
        <v>3</v>
      </c>
      <c r="C39" s="28" t="s">
        <v>4</v>
      </c>
      <c r="D39" s="27"/>
      <c r="E39" s="27"/>
      <c r="F39" s="27" t="s">
        <v>3</v>
      </c>
      <c r="G39" s="27" t="s">
        <v>4</v>
      </c>
      <c r="H39" s="27"/>
      <c r="I39" s="27"/>
      <c r="J39" s="27" t="s">
        <v>3</v>
      </c>
      <c r="K39" s="5"/>
      <c r="L39" s="27"/>
      <c r="M39" s="4" t="s">
        <v>4</v>
      </c>
      <c r="N39" s="11"/>
      <c r="O39" s="11"/>
      <c r="P39" s="11"/>
      <c r="Q39" s="11"/>
      <c r="R39" s="11"/>
    </row>
    <row r="40" spans="1:18" x14ac:dyDescent="0.2">
      <c r="A40" s="27" t="s">
        <v>6</v>
      </c>
      <c r="B40" s="29">
        <v>85</v>
      </c>
      <c r="C40" s="29">
        <v>98</v>
      </c>
      <c r="D40" s="27"/>
      <c r="E40" s="27" t="s">
        <v>9</v>
      </c>
      <c r="F40" s="30">
        <f>B40-(2*B41)</f>
        <v>72</v>
      </c>
      <c r="G40" s="30">
        <v>85</v>
      </c>
      <c r="H40" s="27"/>
      <c r="I40" s="27">
        <f>COUNT(A9:A38)</f>
        <v>30</v>
      </c>
      <c r="J40" s="31">
        <v>72</v>
      </c>
      <c r="K40" s="5">
        <f>COUNT(A9:A38)</f>
        <v>30</v>
      </c>
      <c r="L40" s="27">
        <v>31</v>
      </c>
      <c r="M40" s="31">
        <v>85</v>
      </c>
      <c r="N40" s="11"/>
      <c r="O40" s="11"/>
      <c r="P40" s="11"/>
      <c r="Q40" s="11"/>
      <c r="R40" s="11"/>
    </row>
    <row r="41" spans="1:18" x14ac:dyDescent="0.2">
      <c r="A41" s="27" t="s">
        <v>7</v>
      </c>
      <c r="B41" s="29">
        <v>6.5</v>
      </c>
      <c r="C41" s="29">
        <v>6.5</v>
      </c>
      <c r="D41" s="27"/>
      <c r="E41" s="27" t="s">
        <v>10</v>
      </c>
      <c r="F41" s="30">
        <f>B40+(2*B41)</f>
        <v>98</v>
      </c>
      <c r="G41" s="30">
        <v>111</v>
      </c>
      <c r="H41" s="27"/>
      <c r="I41" s="27">
        <f>COUNT(A9:A38)</f>
        <v>30</v>
      </c>
      <c r="J41" s="31">
        <v>98</v>
      </c>
      <c r="K41" s="5">
        <f>COUNT(A9:A38)</f>
        <v>30</v>
      </c>
      <c r="L41" s="27">
        <v>31</v>
      </c>
      <c r="M41" s="31">
        <v>111</v>
      </c>
      <c r="N41" s="11"/>
      <c r="O41" s="11"/>
      <c r="P41" s="11"/>
      <c r="Q41" s="11"/>
      <c r="R41" s="11"/>
    </row>
    <row r="42" spans="1:18" x14ac:dyDescent="0.2">
      <c r="A42" s="27" t="s">
        <v>8</v>
      </c>
      <c r="B42" s="32">
        <f>B41/B40</f>
        <v>7.6470588235294124E-2</v>
      </c>
      <c r="C42" s="32">
        <f>C41/C40</f>
        <v>6.6326530612244902E-2</v>
      </c>
      <c r="D42" s="27"/>
      <c r="E42" s="27"/>
      <c r="F42" s="27"/>
      <c r="G42" s="27"/>
      <c r="H42" s="27"/>
      <c r="I42" s="27"/>
      <c r="J42" s="27"/>
      <c r="K42" s="5"/>
      <c r="L42" s="5"/>
      <c r="M42" s="5"/>
      <c r="N42" s="11"/>
      <c r="O42" s="11"/>
      <c r="P42" s="11"/>
      <c r="Q42" s="11"/>
      <c r="R42" s="11"/>
    </row>
    <row r="43" spans="1:18" x14ac:dyDescent="0.2">
      <c r="A43" s="27"/>
      <c r="B43" s="27"/>
      <c r="C43" s="27"/>
      <c r="D43" s="27"/>
      <c r="E43" s="33" t="s">
        <v>11</v>
      </c>
      <c r="F43" s="30">
        <f>B40-(3*B41)</f>
        <v>65.5</v>
      </c>
      <c r="G43" s="30">
        <f>C40-(3*C41)</f>
        <v>78.5</v>
      </c>
      <c r="H43" s="27"/>
      <c r="I43" s="27"/>
      <c r="J43" s="27"/>
      <c r="K43" s="5"/>
      <c r="L43" s="5"/>
      <c r="M43" s="5"/>
      <c r="N43" s="11"/>
      <c r="O43" s="11"/>
      <c r="P43" s="11"/>
      <c r="Q43" s="11"/>
      <c r="R43" s="11"/>
    </row>
    <row r="44" spans="1:18" x14ac:dyDescent="0.2">
      <c r="A44" s="27"/>
      <c r="B44" s="27"/>
      <c r="C44" s="27"/>
      <c r="D44" s="27"/>
      <c r="E44" s="33" t="s">
        <v>12</v>
      </c>
      <c r="F44" s="30">
        <f>B40+(3*B41)</f>
        <v>104.5</v>
      </c>
      <c r="G44" s="30">
        <f>C40+(3*C41)</f>
        <v>117.5</v>
      </c>
      <c r="H44" s="27"/>
      <c r="I44" s="27"/>
      <c r="J44" s="27"/>
      <c r="K44" s="5"/>
      <c r="L44" s="5"/>
      <c r="M44" s="5"/>
      <c r="N44" s="11"/>
      <c r="O44" s="11"/>
      <c r="P44" s="11"/>
      <c r="Q44" s="11"/>
      <c r="R44" s="11"/>
    </row>
    <row r="45" spans="1:18" x14ac:dyDescent="0.2">
      <c r="A45" s="27"/>
      <c r="B45" s="27"/>
      <c r="C45" s="27"/>
      <c r="D45" s="27"/>
      <c r="E45" s="27"/>
      <c r="F45" s="30"/>
      <c r="G45" s="30"/>
      <c r="H45" s="27"/>
      <c r="I45" s="27"/>
      <c r="J45" s="27"/>
      <c r="K45" s="5"/>
      <c r="L45" s="5"/>
      <c r="M45" s="5"/>
      <c r="N45" s="11"/>
      <c r="O45" s="11"/>
      <c r="P45" s="11"/>
      <c r="Q45" s="11"/>
      <c r="R45" s="11"/>
    </row>
    <row r="46" spans="1:18" x14ac:dyDescent="0.2">
      <c r="A46" s="27"/>
      <c r="B46" s="27"/>
      <c r="C46" s="27"/>
      <c r="D46" s="27"/>
      <c r="E46" s="33" t="s">
        <v>13</v>
      </c>
      <c r="F46" s="30">
        <f>B40-(4*B41)</f>
        <v>59</v>
      </c>
      <c r="G46" s="30">
        <f>C40-(4*C41)</f>
        <v>72</v>
      </c>
      <c r="H46" s="27"/>
      <c r="I46" s="61">
        <v>42461</v>
      </c>
      <c r="J46" s="27"/>
      <c r="K46" s="5"/>
      <c r="L46" s="5"/>
      <c r="M46" s="5"/>
      <c r="N46" s="11"/>
      <c r="O46" s="11"/>
      <c r="P46" s="11"/>
      <c r="Q46" s="11"/>
      <c r="R46" s="11"/>
    </row>
    <row r="47" spans="1:18" x14ac:dyDescent="0.2">
      <c r="A47" s="27"/>
      <c r="B47" s="27"/>
      <c r="C47" s="27"/>
      <c r="D47" s="27"/>
      <c r="E47" s="33" t="s">
        <v>14</v>
      </c>
      <c r="F47" s="30">
        <f>B40+(4*B41)</f>
        <v>111</v>
      </c>
      <c r="G47" s="30">
        <f>C40+(4*C41)</f>
        <v>124</v>
      </c>
      <c r="H47" s="27"/>
      <c r="I47" s="27"/>
      <c r="J47" s="27"/>
      <c r="K47" s="5"/>
      <c r="L47" s="5"/>
      <c r="M47" s="5"/>
      <c r="N47" s="11"/>
      <c r="O47" s="11"/>
      <c r="P47" s="11"/>
      <c r="Q47" s="11"/>
      <c r="R47" s="11"/>
    </row>
  </sheetData>
  <conditionalFormatting sqref="B28:B38">
    <cfRule type="cellIs" dxfId="63" priority="5" stopIfTrue="1" operator="between">
      <formula>#REF!</formula>
      <formula>#REF!</formula>
    </cfRule>
    <cfRule type="cellIs" dxfId="62" priority="6" stopIfTrue="1" operator="notBetween">
      <formula>#REF!</formula>
      <formula>#REF!</formula>
    </cfRule>
  </conditionalFormatting>
  <conditionalFormatting sqref="C28:C38">
    <cfRule type="cellIs" dxfId="61" priority="7" stopIfTrue="1" operator="between">
      <formula>#REF!</formula>
      <formula>#REF!</formula>
    </cfRule>
    <cfRule type="cellIs" dxfId="60" priority="8" stopIfTrue="1" operator="notBetween">
      <formula>#REF!</formula>
      <formula>#REF!</formula>
    </cfRule>
  </conditionalFormatting>
  <conditionalFormatting sqref="B9:B27">
    <cfRule type="cellIs" dxfId="59" priority="1" stopIfTrue="1" operator="between">
      <formula>#REF!</formula>
      <formula>#REF!</formula>
    </cfRule>
    <cfRule type="cellIs" dxfId="58" priority="2" stopIfTrue="1" operator="notBetween">
      <formula>#REF!</formula>
      <formula>#REF!</formula>
    </cfRule>
  </conditionalFormatting>
  <conditionalFormatting sqref="C9:C27">
    <cfRule type="cellIs" dxfId="57" priority="3" stopIfTrue="1" operator="between">
      <formula>#REF!</formula>
      <formula>#REF!</formula>
    </cfRule>
    <cfRule type="cellIs" dxfId="56" priority="4" stopIfTrue="1" operator="notBetween">
      <formula>#REF!</formula>
      <formula>#REF!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20" sqref="I20"/>
    </sheetView>
  </sheetViews>
  <sheetFormatPr defaultRowHeight="12.75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R47"/>
  <sheetViews>
    <sheetView topLeftCell="A31" workbookViewId="0">
      <selection activeCell="I20" sqref="I20"/>
    </sheetView>
  </sheetViews>
  <sheetFormatPr defaultRowHeight="12.75" x14ac:dyDescent="0.2"/>
  <sheetData>
    <row r="3" spans="1:18" ht="13.5" thickBot="1" x14ac:dyDescent="0.25"/>
    <row r="4" spans="1:18" ht="14.25" thickTop="1" thickBot="1" x14ac:dyDescent="0.25">
      <c r="A4" s="40"/>
      <c r="B4" s="41" t="s">
        <v>0</v>
      </c>
      <c r="C4" s="41" t="s">
        <v>1</v>
      </c>
      <c r="D4" s="42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7.25" thickTop="1" thickBot="1" x14ac:dyDescent="0.3">
      <c r="A5" s="43" t="s">
        <v>19</v>
      </c>
      <c r="B5" s="44">
        <v>85</v>
      </c>
      <c r="C5" s="44">
        <v>72</v>
      </c>
      <c r="D5" s="44">
        <v>98</v>
      </c>
      <c r="E5" s="11"/>
      <c r="F5" s="11"/>
      <c r="G5" s="11"/>
      <c r="H5" s="18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6.5" thickBot="1" x14ac:dyDescent="0.3">
      <c r="A6" s="45" t="s">
        <v>20</v>
      </c>
      <c r="B6" s="46">
        <v>98</v>
      </c>
      <c r="C6" s="46">
        <v>85</v>
      </c>
      <c r="D6" s="47">
        <v>111</v>
      </c>
      <c r="E6" s="11"/>
      <c r="F6" s="11"/>
      <c r="G6" s="11"/>
      <c r="H6" s="18" t="s">
        <v>5</v>
      </c>
      <c r="I6" s="11" t="s">
        <v>25</v>
      </c>
      <c r="J6" s="11"/>
      <c r="K6" s="11"/>
      <c r="L6" s="11"/>
      <c r="M6" s="11"/>
      <c r="N6" s="11"/>
      <c r="O6" s="11"/>
      <c r="P6" s="11"/>
      <c r="Q6" s="11"/>
      <c r="R6" s="11"/>
    </row>
    <row r="7" spans="1:18" ht="14.25" thickTop="1" thickBot="1" x14ac:dyDescent="0.25">
      <c r="A7" s="48"/>
      <c r="B7" s="48"/>
      <c r="C7" s="48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6.5" thickTop="1" thickBot="1" x14ac:dyDescent="0.25">
      <c r="A8" s="50"/>
      <c r="B8" s="51" t="s">
        <v>19</v>
      </c>
      <c r="C8" s="51" t="s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6"/>
      <c r="O8" s="7" t="s">
        <v>3</v>
      </c>
      <c r="P8" s="7" t="s">
        <v>4</v>
      </c>
      <c r="Q8" s="11"/>
      <c r="R8" s="11"/>
    </row>
    <row r="9" spans="1:18" ht="15.75" thickTop="1" x14ac:dyDescent="0.2">
      <c r="A9" s="52">
        <v>42522</v>
      </c>
      <c r="B9" s="37">
        <v>94</v>
      </c>
      <c r="C9" s="58">
        <v>102.8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6" t="s">
        <v>15</v>
      </c>
      <c r="O9" s="8">
        <f t="shared" ref="O9:P11" si="0">B40</f>
        <v>85</v>
      </c>
      <c r="P9" s="56">
        <v>98</v>
      </c>
      <c r="Q9" s="11"/>
      <c r="R9" s="11"/>
    </row>
    <row r="10" spans="1:18" ht="15" x14ac:dyDescent="0.2">
      <c r="A10" s="53">
        <f t="shared" ref="A10:A38" si="1">SUM(DATEVALUE(TEXT(A9,"dd-mm-yyy")),1)</f>
        <v>42523</v>
      </c>
      <c r="B10" s="38">
        <v>95.1</v>
      </c>
      <c r="C10" s="59">
        <v>102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" t="s">
        <v>16</v>
      </c>
      <c r="O10" s="8">
        <f t="shared" si="0"/>
        <v>6.5</v>
      </c>
      <c r="P10" s="8">
        <f t="shared" si="0"/>
        <v>6.5</v>
      </c>
      <c r="Q10" s="11"/>
      <c r="R10" s="11"/>
    </row>
    <row r="11" spans="1:18" ht="15" x14ac:dyDescent="0.2">
      <c r="A11" s="53">
        <f t="shared" si="1"/>
        <v>42524</v>
      </c>
      <c r="B11" s="38">
        <v>95.2</v>
      </c>
      <c r="C11" s="59">
        <v>101.6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" t="s">
        <v>17</v>
      </c>
      <c r="O11" s="9">
        <f t="shared" si="0"/>
        <v>7.6470588235294124E-2</v>
      </c>
      <c r="P11" s="9">
        <f t="shared" si="0"/>
        <v>6.6326530612244902E-2</v>
      </c>
      <c r="Q11" s="11"/>
      <c r="R11" s="11"/>
    </row>
    <row r="12" spans="1:18" x14ac:dyDescent="0.2">
      <c r="A12" s="53">
        <f t="shared" si="1"/>
        <v>42525</v>
      </c>
      <c r="B12" s="38">
        <v>95.6</v>
      </c>
      <c r="C12" s="59">
        <v>102.8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2">
      <c r="A13" s="53">
        <f t="shared" si="1"/>
        <v>42526</v>
      </c>
      <c r="B13" s="38">
        <v>95.4</v>
      </c>
      <c r="C13" s="59">
        <v>100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53">
        <f t="shared" si="1"/>
        <v>42527</v>
      </c>
      <c r="B14" s="38">
        <v>95.8</v>
      </c>
      <c r="C14" s="59">
        <v>105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53">
        <f t="shared" si="1"/>
        <v>42528</v>
      </c>
      <c r="B15" s="38">
        <v>96</v>
      </c>
      <c r="C15" s="59">
        <v>101.6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53">
        <f t="shared" si="1"/>
        <v>42529</v>
      </c>
      <c r="B16" s="38">
        <v>96</v>
      </c>
      <c r="C16" s="59">
        <v>100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62">
        <v>42491</v>
      </c>
      <c r="P16" s="11"/>
      <c r="Q16" s="11"/>
      <c r="R16" s="11"/>
    </row>
    <row r="17" spans="1:18" x14ac:dyDescent="0.2">
      <c r="A17" s="53">
        <f t="shared" si="1"/>
        <v>42530</v>
      </c>
      <c r="B17" s="38">
        <v>96.1</v>
      </c>
      <c r="C17" s="59">
        <v>109.3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53">
        <f t="shared" si="1"/>
        <v>42531</v>
      </c>
      <c r="B18" s="38">
        <v>96.4</v>
      </c>
      <c r="C18" s="59">
        <v>100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53">
        <f t="shared" si="1"/>
        <v>42532</v>
      </c>
      <c r="B19" s="38">
        <v>92.9</v>
      </c>
      <c r="C19" s="59">
        <v>99.7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53">
        <f t="shared" si="1"/>
        <v>42533</v>
      </c>
      <c r="B20" s="38">
        <v>94</v>
      </c>
      <c r="C20" s="59">
        <v>103.1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53">
        <f t="shared" si="1"/>
        <v>42534</v>
      </c>
      <c r="B21" s="38">
        <v>94.04</v>
      </c>
      <c r="C21" s="59">
        <v>103.5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53">
        <f t="shared" si="1"/>
        <v>42535</v>
      </c>
      <c r="B22" s="38">
        <v>96.3</v>
      </c>
      <c r="C22" s="59">
        <v>102.1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53">
        <f t="shared" si="1"/>
        <v>42536</v>
      </c>
      <c r="B23" s="38">
        <v>95.3</v>
      </c>
      <c r="C23" s="59">
        <v>98.9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">
      <c r="A24" s="53">
        <f t="shared" si="1"/>
        <v>42537</v>
      </c>
      <c r="B24" s="38">
        <v>95.1</v>
      </c>
      <c r="C24" s="59">
        <v>99.2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53">
        <f t="shared" si="1"/>
        <v>42538</v>
      </c>
      <c r="B25" s="38">
        <v>96</v>
      </c>
      <c r="C25" s="60">
        <v>100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53">
        <f t="shared" si="1"/>
        <v>42539</v>
      </c>
      <c r="B26" s="38">
        <v>93.9</v>
      </c>
      <c r="C26" s="38">
        <v>110.5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">
      <c r="A27" s="53">
        <f t="shared" si="1"/>
        <v>42540</v>
      </c>
      <c r="B27" s="38">
        <v>94</v>
      </c>
      <c r="C27" s="38">
        <v>110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">
      <c r="A28" s="53">
        <f t="shared" si="1"/>
        <v>42541</v>
      </c>
      <c r="B28" s="38">
        <v>95.8</v>
      </c>
      <c r="C28" s="38">
        <v>102.9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2">
      <c r="A29" s="53">
        <f t="shared" si="1"/>
        <v>42542</v>
      </c>
      <c r="B29" s="38">
        <v>96</v>
      </c>
      <c r="C29" s="38">
        <v>102.6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">
      <c r="A30" s="53">
        <f t="shared" si="1"/>
        <v>42543</v>
      </c>
      <c r="B30" s="38">
        <v>96.3</v>
      </c>
      <c r="C30" s="38">
        <v>105.7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53">
        <f t="shared" si="1"/>
        <v>42544</v>
      </c>
      <c r="B31" s="38">
        <v>96.5</v>
      </c>
      <c r="C31" s="38">
        <v>105.8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A32" s="53">
        <f t="shared" si="1"/>
        <v>42545</v>
      </c>
      <c r="B32" s="38">
        <v>96.4</v>
      </c>
      <c r="C32" s="38">
        <v>104.2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53">
        <f t="shared" si="1"/>
        <v>42546</v>
      </c>
      <c r="B33" s="38">
        <v>96.5</v>
      </c>
      <c r="C33" s="38">
        <v>103.2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2">
      <c r="A34" s="53">
        <f t="shared" si="1"/>
        <v>42547</v>
      </c>
      <c r="B34" s="38">
        <v>94.5</v>
      </c>
      <c r="C34" s="38">
        <v>104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x14ac:dyDescent="0.2">
      <c r="A35" s="53">
        <f t="shared" si="1"/>
        <v>42548</v>
      </c>
      <c r="B35" s="38">
        <v>92.2</v>
      </c>
      <c r="C35" s="38">
        <v>100.4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x14ac:dyDescent="0.2">
      <c r="A36" s="53">
        <f t="shared" si="1"/>
        <v>42549</v>
      </c>
      <c r="B36" s="38">
        <v>93</v>
      </c>
      <c r="C36" s="38">
        <v>102.4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x14ac:dyDescent="0.2">
      <c r="A37" s="53">
        <f t="shared" si="1"/>
        <v>42550</v>
      </c>
      <c r="B37" s="57">
        <v>93.3</v>
      </c>
      <c r="C37" s="38">
        <v>102.2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ht="13.5" thickBot="1" x14ac:dyDescent="0.25">
      <c r="A38" s="53">
        <f t="shared" si="1"/>
        <v>42551</v>
      </c>
      <c r="B38" s="38">
        <v>94</v>
      </c>
      <c r="C38" s="39">
        <v>102.3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ht="13.5" thickTop="1" x14ac:dyDescent="0.2">
      <c r="A39" s="27"/>
      <c r="B39" s="28" t="s">
        <v>3</v>
      </c>
      <c r="C39" s="28" t="s">
        <v>4</v>
      </c>
      <c r="D39" s="27"/>
      <c r="E39" s="27"/>
      <c r="F39" s="27" t="s">
        <v>3</v>
      </c>
      <c r="G39" s="27" t="s">
        <v>4</v>
      </c>
      <c r="H39" s="27"/>
      <c r="I39" s="27"/>
      <c r="J39" s="27" t="s">
        <v>3</v>
      </c>
      <c r="K39" s="5"/>
      <c r="L39" s="27"/>
      <c r="M39" s="4" t="s">
        <v>4</v>
      </c>
      <c r="N39" s="11"/>
      <c r="O39" s="11"/>
      <c r="P39" s="11"/>
      <c r="Q39" s="11"/>
      <c r="R39" s="11"/>
    </row>
    <row r="40" spans="1:18" x14ac:dyDescent="0.2">
      <c r="A40" s="27" t="s">
        <v>6</v>
      </c>
      <c r="B40" s="29">
        <v>85</v>
      </c>
      <c r="C40" s="29">
        <v>98</v>
      </c>
      <c r="D40" s="27"/>
      <c r="E40" s="27" t="s">
        <v>9</v>
      </c>
      <c r="F40" s="30">
        <f>B40-(2*B41)</f>
        <v>72</v>
      </c>
      <c r="G40" s="30">
        <v>85</v>
      </c>
      <c r="H40" s="27"/>
      <c r="I40" s="27">
        <f>COUNT(A9:A38)</f>
        <v>30</v>
      </c>
      <c r="J40" s="31">
        <v>72</v>
      </c>
      <c r="K40" s="5">
        <f>COUNT(A9:A38)</f>
        <v>30</v>
      </c>
      <c r="L40" s="27">
        <v>31</v>
      </c>
      <c r="M40" s="31">
        <v>85</v>
      </c>
      <c r="N40" s="11"/>
      <c r="O40" s="11"/>
      <c r="P40" s="11"/>
      <c r="Q40" s="11"/>
      <c r="R40" s="11"/>
    </row>
    <row r="41" spans="1:18" x14ac:dyDescent="0.2">
      <c r="A41" s="27" t="s">
        <v>7</v>
      </c>
      <c r="B41" s="29">
        <v>6.5</v>
      </c>
      <c r="C41" s="29">
        <v>6.5</v>
      </c>
      <c r="D41" s="27"/>
      <c r="E41" s="27" t="s">
        <v>10</v>
      </c>
      <c r="F41" s="30">
        <f>B40+(2*B41)</f>
        <v>98</v>
      </c>
      <c r="G41" s="30">
        <v>111</v>
      </c>
      <c r="H41" s="27"/>
      <c r="I41" s="27">
        <f>COUNT(A9:A38)</f>
        <v>30</v>
      </c>
      <c r="J41" s="31">
        <v>98</v>
      </c>
      <c r="K41" s="5">
        <f>COUNT(A9:A38)</f>
        <v>30</v>
      </c>
      <c r="L41" s="27">
        <v>31</v>
      </c>
      <c r="M41" s="31">
        <v>111</v>
      </c>
      <c r="N41" s="11"/>
      <c r="O41" s="11"/>
      <c r="P41" s="11"/>
      <c r="Q41" s="11"/>
      <c r="R41" s="11"/>
    </row>
    <row r="42" spans="1:18" x14ac:dyDescent="0.2">
      <c r="A42" s="27" t="s">
        <v>8</v>
      </c>
      <c r="B42" s="32">
        <f>B41/B40</f>
        <v>7.6470588235294124E-2</v>
      </c>
      <c r="C42" s="32">
        <f>C41/C40</f>
        <v>6.6326530612244902E-2</v>
      </c>
      <c r="D42" s="27"/>
      <c r="E42" s="27"/>
      <c r="F42" s="27"/>
      <c r="G42" s="27"/>
      <c r="H42" s="27"/>
      <c r="I42" s="27"/>
      <c r="J42" s="27"/>
      <c r="K42" s="5"/>
      <c r="L42" s="5"/>
      <c r="M42" s="5"/>
      <c r="N42" s="11"/>
      <c r="O42" s="11"/>
      <c r="P42" s="11"/>
      <c r="Q42" s="11"/>
      <c r="R42" s="11"/>
    </row>
    <row r="43" spans="1:18" x14ac:dyDescent="0.2">
      <c r="A43" s="27"/>
      <c r="B43" s="27"/>
      <c r="C43" s="27"/>
      <c r="D43" s="27"/>
      <c r="E43" s="33" t="s">
        <v>11</v>
      </c>
      <c r="F43" s="30">
        <f>B40-(3*B41)</f>
        <v>65.5</v>
      </c>
      <c r="G43" s="30">
        <f>C40-(3*C41)</f>
        <v>78.5</v>
      </c>
      <c r="H43" s="27"/>
      <c r="I43" s="27"/>
      <c r="J43" s="27"/>
      <c r="K43" s="5"/>
      <c r="L43" s="5"/>
      <c r="M43" s="5"/>
      <c r="N43" s="11"/>
      <c r="O43" s="11"/>
      <c r="P43" s="11"/>
      <c r="Q43" s="11"/>
      <c r="R43" s="11"/>
    </row>
    <row r="44" spans="1:18" x14ac:dyDescent="0.2">
      <c r="A44" s="27"/>
      <c r="B44" s="27"/>
      <c r="C44" s="27"/>
      <c r="D44" s="27"/>
      <c r="E44" s="33" t="s">
        <v>12</v>
      </c>
      <c r="F44" s="30">
        <f>B40+(3*B41)</f>
        <v>104.5</v>
      </c>
      <c r="G44" s="30">
        <f>C40+(3*C41)</f>
        <v>117.5</v>
      </c>
      <c r="H44" s="27"/>
      <c r="I44" s="27"/>
      <c r="J44" s="27"/>
      <c r="K44" s="5"/>
      <c r="L44" s="5"/>
      <c r="M44" s="5"/>
      <c r="N44" s="11"/>
      <c r="O44" s="11"/>
      <c r="P44" s="11"/>
      <c r="Q44" s="11"/>
      <c r="R44" s="11"/>
    </row>
    <row r="45" spans="1:18" x14ac:dyDescent="0.2">
      <c r="A45" s="27"/>
      <c r="B45" s="27"/>
      <c r="C45" s="27"/>
      <c r="D45" s="27"/>
      <c r="E45" s="27"/>
      <c r="F45" s="30"/>
      <c r="G45" s="30"/>
      <c r="H45" s="27"/>
      <c r="I45" s="27"/>
      <c r="J45" s="27"/>
      <c r="K45" s="5"/>
      <c r="L45" s="5"/>
      <c r="M45" s="5"/>
      <c r="N45" s="11"/>
      <c r="O45" s="11"/>
      <c r="P45" s="11"/>
      <c r="Q45" s="11"/>
      <c r="R45" s="11"/>
    </row>
    <row r="46" spans="1:18" x14ac:dyDescent="0.2">
      <c r="A46" s="27"/>
      <c r="B46" s="27"/>
      <c r="C46" s="27"/>
      <c r="D46" s="27"/>
      <c r="E46" s="33" t="s">
        <v>13</v>
      </c>
      <c r="F46" s="30">
        <f>B40-(4*B41)</f>
        <v>59</v>
      </c>
      <c r="G46" s="30">
        <f>C40-(4*C41)</f>
        <v>72</v>
      </c>
      <c r="H46" s="27"/>
      <c r="I46" s="61">
        <v>42461</v>
      </c>
      <c r="J46" s="27"/>
      <c r="K46" s="5"/>
      <c r="L46" s="5"/>
      <c r="M46" s="5"/>
      <c r="N46" s="11"/>
      <c r="O46" s="11"/>
      <c r="P46" s="11"/>
      <c r="Q46" s="11"/>
      <c r="R46" s="11"/>
    </row>
    <row r="47" spans="1:18" x14ac:dyDescent="0.2">
      <c r="A47" s="27"/>
      <c r="B47" s="27"/>
      <c r="C47" s="27"/>
      <c r="D47" s="27"/>
      <c r="E47" s="33" t="s">
        <v>14</v>
      </c>
      <c r="F47" s="30">
        <f>B40+(4*B41)</f>
        <v>111</v>
      </c>
      <c r="G47" s="30">
        <f>C40+(4*C41)</f>
        <v>124</v>
      </c>
      <c r="H47" s="27"/>
      <c r="I47" s="27"/>
      <c r="J47" s="27"/>
      <c r="K47" s="5"/>
      <c r="L47" s="5"/>
      <c r="M47" s="5"/>
      <c r="N47" s="11"/>
      <c r="O47" s="11"/>
      <c r="P47" s="11"/>
      <c r="Q47" s="11"/>
      <c r="R47" s="11"/>
    </row>
  </sheetData>
  <conditionalFormatting sqref="B28:B38">
    <cfRule type="cellIs" dxfId="55" priority="5" stopIfTrue="1" operator="between">
      <formula>#REF!</formula>
      <formula>#REF!</formula>
    </cfRule>
    <cfRule type="cellIs" dxfId="54" priority="6" stopIfTrue="1" operator="notBetween">
      <formula>#REF!</formula>
      <formula>#REF!</formula>
    </cfRule>
  </conditionalFormatting>
  <conditionalFormatting sqref="C28:C38">
    <cfRule type="cellIs" dxfId="53" priority="7" stopIfTrue="1" operator="between">
      <formula>#REF!</formula>
      <formula>#REF!</formula>
    </cfRule>
    <cfRule type="cellIs" dxfId="52" priority="8" stopIfTrue="1" operator="notBetween">
      <formula>#REF!</formula>
      <formula>#REF!</formula>
    </cfRule>
  </conditionalFormatting>
  <conditionalFormatting sqref="B9:B27">
    <cfRule type="cellIs" dxfId="51" priority="1" stopIfTrue="1" operator="between">
      <formula>#REF!</formula>
      <formula>#REF!</formula>
    </cfRule>
    <cfRule type="cellIs" dxfId="50" priority="2" stopIfTrue="1" operator="notBetween">
      <formula>#REF!</formula>
      <formula>#REF!</formula>
    </cfRule>
  </conditionalFormatting>
  <conditionalFormatting sqref="C9:C27">
    <cfRule type="cellIs" dxfId="49" priority="3" stopIfTrue="1" operator="between">
      <formula>#REF!</formula>
      <formula>#REF!</formula>
    </cfRule>
    <cfRule type="cellIs" dxfId="48" priority="4" stopIfTrue="1" operator="notBetween">
      <formula>#REF!</formula>
      <formula>#REF!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R48"/>
  <sheetViews>
    <sheetView topLeftCell="A30" workbookViewId="0">
      <selection activeCell="A2" sqref="A2:O52"/>
    </sheetView>
  </sheetViews>
  <sheetFormatPr defaultRowHeight="12.75" x14ac:dyDescent="0.2"/>
  <sheetData>
    <row r="3" spans="1:18" ht="13.5" thickBot="1" x14ac:dyDescent="0.25"/>
    <row r="4" spans="1:18" ht="14.25" thickTop="1" thickBot="1" x14ac:dyDescent="0.25">
      <c r="A4" s="40"/>
      <c r="B4" s="41" t="s">
        <v>0</v>
      </c>
      <c r="C4" s="41" t="s">
        <v>1</v>
      </c>
      <c r="D4" s="42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7.25" thickTop="1" thickBot="1" x14ac:dyDescent="0.3">
      <c r="A5" s="43" t="s">
        <v>19</v>
      </c>
      <c r="B5" s="44">
        <v>85</v>
      </c>
      <c r="C5" s="44">
        <v>72</v>
      </c>
      <c r="D5" s="44">
        <v>98</v>
      </c>
      <c r="E5" s="11"/>
      <c r="F5" s="11"/>
      <c r="G5" s="11"/>
      <c r="H5" s="18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6.5" thickBot="1" x14ac:dyDescent="0.3">
      <c r="A6" s="45" t="s">
        <v>20</v>
      </c>
      <c r="B6" s="46">
        <v>98</v>
      </c>
      <c r="C6" s="46">
        <v>85</v>
      </c>
      <c r="D6" s="47">
        <v>111</v>
      </c>
      <c r="E6" s="11"/>
      <c r="F6" s="11"/>
      <c r="G6" s="11"/>
      <c r="H6" s="18" t="s">
        <v>5</v>
      </c>
      <c r="I6" s="11" t="s">
        <v>25</v>
      </c>
      <c r="J6" s="11"/>
      <c r="K6" s="11"/>
      <c r="L6" s="11"/>
      <c r="M6" s="11"/>
      <c r="N6" s="11"/>
      <c r="O6" s="11"/>
      <c r="P6" s="11"/>
      <c r="Q6" s="11"/>
      <c r="R6" s="11"/>
    </row>
    <row r="7" spans="1:18" ht="14.25" thickTop="1" thickBot="1" x14ac:dyDescent="0.25">
      <c r="A7" s="48"/>
      <c r="B7" s="48"/>
      <c r="C7" s="48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6.5" thickTop="1" thickBot="1" x14ac:dyDescent="0.25">
      <c r="A8" s="50"/>
      <c r="B8" s="51" t="s">
        <v>19</v>
      </c>
      <c r="C8" s="51" t="s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6"/>
      <c r="O8" s="7" t="s">
        <v>3</v>
      </c>
      <c r="P8" s="7" t="s">
        <v>4</v>
      </c>
      <c r="Q8" s="11"/>
      <c r="R8" s="11"/>
    </row>
    <row r="9" spans="1:18" ht="15.75" thickTop="1" x14ac:dyDescent="0.2">
      <c r="A9" s="52"/>
      <c r="B9" s="37">
        <v>91.5</v>
      </c>
      <c r="C9" s="58">
        <v>101.2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6" t="s">
        <v>15</v>
      </c>
      <c r="O9" s="8">
        <f t="shared" ref="O9:P11" si="0">B41</f>
        <v>85</v>
      </c>
      <c r="P9" s="56">
        <v>98</v>
      </c>
      <c r="Q9" s="11"/>
      <c r="R9" s="11"/>
    </row>
    <row r="10" spans="1:18" ht="15" x14ac:dyDescent="0.2">
      <c r="A10" s="53">
        <v>43617</v>
      </c>
      <c r="B10" s="38">
        <v>93</v>
      </c>
      <c r="C10" s="59">
        <v>101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" t="s">
        <v>16</v>
      </c>
      <c r="O10" s="8">
        <f t="shared" si="0"/>
        <v>6.5</v>
      </c>
      <c r="P10" s="8">
        <f t="shared" si="0"/>
        <v>6.5</v>
      </c>
      <c r="Q10" s="11"/>
      <c r="R10" s="11"/>
    </row>
    <row r="11" spans="1:18" ht="15" x14ac:dyDescent="0.2">
      <c r="A11" s="53">
        <f t="shared" ref="A11:A39" si="1">SUM(DATEVALUE(TEXT(A10,"dd-mm-yyy")),1)</f>
        <v>43618</v>
      </c>
      <c r="B11" s="38">
        <v>94.1</v>
      </c>
      <c r="C11" s="59">
        <v>100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" t="s">
        <v>17</v>
      </c>
      <c r="O11" s="9">
        <f t="shared" si="0"/>
        <v>7.6470588235294124E-2</v>
      </c>
      <c r="P11" s="9">
        <f t="shared" si="0"/>
        <v>6.6326530612244902E-2</v>
      </c>
      <c r="Q11" s="11"/>
      <c r="R11" s="11"/>
    </row>
    <row r="12" spans="1:18" x14ac:dyDescent="0.2">
      <c r="A12" s="53">
        <f t="shared" si="1"/>
        <v>43619</v>
      </c>
      <c r="B12" s="38">
        <v>94</v>
      </c>
      <c r="C12" s="59">
        <v>103.6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2">
      <c r="A13" s="53">
        <f t="shared" si="1"/>
        <v>43620</v>
      </c>
      <c r="B13" s="38">
        <v>96.3</v>
      </c>
      <c r="C13" s="59">
        <v>102.9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53">
        <f t="shared" si="1"/>
        <v>43621</v>
      </c>
      <c r="B14" s="38">
        <v>93.9</v>
      </c>
      <c r="C14" s="59">
        <v>102.1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53">
        <f t="shared" si="1"/>
        <v>43622</v>
      </c>
      <c r="B15" s="38">
        <v>96.7</v>
      </c>
      <c r="C15" s="59">
        <v>104.1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53">
        <f t="shared" si="1"/>
        <v>43623</v>
      </c>
      <c r="B16" s="38">
        <v>95</v>
      </c>
      <c r="C16" s="59">
        <v>103.1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62">
        <v>42491</v>
      </c>
      <c r="P16" s="11"/>
      <c r="Q16" s="11"/>
      <c r="R16" s="11"/>
    </row>
    <row r="17" spans="1:18" x14ac:dyDescent="0.2">
      <c r="A17" s="53">
        <f t="shared" si="1"/>
        <v>43624</v>
      </c>
      <c r="B17" s="38">
        <v>92.4</v>
      </c>
      <c r="C17" s="59">
        <v>102.1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53">
        <f t="shared" si="1"/>
        <v>43625</v>
      </c>
      <c r="B18" s="38">
        <v>95</v>
      </c>
      <c r="C18" s="59">
        <v>100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53">
        <f t="shared" si="1"/>
        <v>43626</v>
      </c>
      <c r="B19" s="38">
        <v>94</v>
      </c>
      <c r="C19" s="59">
        <v>100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53">
        <f t="shared" si="1"/>
        <v>43627</v>
      </c>
      <c r="B20" s="38">
        <v>96</v>
      </c>
      <c r="C20" s="59">
        <v>101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53">
        <f t="shared" si="1"/>
        <v>43628</v>
      </c>
      <c r="B21" s="38">
        <v>94.4</v>
      </c>
      <c r="C21" s="59">
        <v>99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53">
        <f t="shared" si="1"/>
        <v>43629</v>
      </c>
      <c r="B22" s="38">
        <v>90</v>
      </c>
      <c r="C22" s="59">
        <v>100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53">
        <f t="shared" si="1"/>
        <v>43630</v>
      </c>
      <c r="B23" s="38">
        <v>90</v>
      </c>
      <c r="C23" s="59">
        <v>95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">
      <c r="A24" s="53">
        <f t="shared" si="1"/>
        <v>43631</v>
      </c>
      <c r="B24" s="38">
        <v>85</v>
      </c>
      <c r="C24" s="59">
        <v>100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53">
        <f t="shared" si="1"/>
        <v>43632</v>
      </c>
      <c r="B25" s="38">
        <v>89</v>
      </c>
      <c r="C25" s="60">
        <v>105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53">
        <f t="shared" si="1"/>
        <v>43633</v>
      </c>
      <c r="B26" s="38">
        <v>92</v>
      </c>
      <c r="C26" s="38">
        <v>100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">
      <c r="A27" s="53">
        <f t="shared" si="1"/>
        <v>43634</v>
      </c>
      <c r="B27" s="38">
        <v>92.5</v>
      </c>
      <c r="C27" s="38">
        <v>105.2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">
      <c r="A28" s="53">
        <f t="shared" si="1"/>
        <v>43635</v>
      </c>
      <c r="B28" s="38">
        <v>91.5</v>
      </c>
      <c r="C28" s="38">
        <v>99.4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2">
      <c r="A29" s="53">
        <f t="shared" si="1"/>
        <v>43636</v>
      </c>
      <c r="B29" s="38">
        <v>92.5</v>
      </c>
      <c r="C29" s="38">
        <v>96.4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">
      <c r="A30" s="53">
        <f t="shared" si="1"/>
        <v>43637</v>
      </c>
      <c r="B30" s="38">
        <v>93.1</v>
      </c>
      <c r="C30" s="38">
        <v>95.1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53">
        <f t="shared" si="1"/>
        <v>43638</v>
      </c>
      <c r="B31" s="38">
        <v>94.4</v>
      </c>
      <c r="C31" s="38">
        <v>99.4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A32" s="53">
        <f t="shared" si="1"/>
        <v>43639</v>
      </c>
      <c r="B32" s="38"/>
      <c r="C32" s="38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53">
        <f t="shared" si="1"/>
        <v>43640</v>
      </c>
      <c r="B33" s="38"/>
      <c r="C33" s="3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2">
      <c r="A34" s="53">
        <f t="shared" si="1"/>
        <v>43641</v>
      </c>
      <c r="B34" s="38"/>
      <c r="C34" s="38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x14ac:dyDescent="0.2">
      <c r="A35" s="53">
        <f t="shared" si="1"/>
        <v>43642</v>
      </c>
      <c r="B35" s="38"/>
      <c r="C35" s="38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x14ac:dyDescent="0.2">
      <c r="A36" s="53">
        <f t="shared" si="1"/>
        <v>43643</v>
      </c>
      <c r="B36" s="38"/>
      <c r="C36" s="38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x14ac:dyDescent="0.2">
      <c r="A37" s="53">
        <f t="shared" si="1"/>
        <v>43644</v>
      </c>
      <c r="B37" s="57"/>
      <c r="C37" s="38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x14ac:dyDescent="0.2">
      <c r="A38" s="53">
        <f t="shared" si="1"/>
        <v>43645</v>
      </c>
      <c r="B38" s="57"/>
      <c r="C38" s="38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x14ac:dyDescent="0.2">
      <c r="A39" s="53">
        <f t="shared" si="1"/>
        <v>43646</v>
      </c>
      <c r="B39" s="57"/>
      <c r="C39" s="38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x14ac:dyDescent="0.2">
      <c r="A40" s="27"/>
      <c r="B40" s="28" t="s">
        <v>3</v>
      </c>
      <c r="C40" s="28" t="s">
        <v>4</v>
      </c>
      <c r="D40" s="27"/>
      <c r="E40" s="27"/>
      <c r="F40" s="27" t="s">
        <v>3</v>
      </c>
      <c r="G40" s="27" t="s">
        <v>4</v>
      </c>
      <c r="H40" s="27"/>
      <c r="I40" s="27"/>
      <c r="J40" s="27" t="s">
        <v>3</v>
      </c>
      <c r="K40" s="5"/>
      <c r="L40" s="27"/>
      <c r="M40" s="4" t="s">
        <v>4</v>
      </c>
      <c r="N40" s="11"/>
      <c r="O40" s="11"/>
      <c r="P40" s="11"/>
      <c r="Q40" s="11"/>
      <c r="R40" s="11"/>
    </row>
    <row r="41" spans="1:18" x14ac:dyDescent="0.2">
      <c r="A41" s="27" t="s">
        <v>6</v>
      </c>
      <c r="B41" s="29">
        <v>85</v>
      </c>
      <c r="C41" s="29">
        <v>98</v>
      </c>
      <c r="D41" s="27"/>
      <c r="E41" s="27" t="s">
        <v>9</v>
      </c>
      <c r="F41" s="30">
        <f>B41-(2*B42)</f>
        <v>72</v>
      </c>
      <c r="G41" s="30">
        <v>85</v>
      </c>
      <c r="H41" s="27"/>
      <c r="I41" s="27">
        <f>COUNT(A9:A39)</f>
        <v>30</v>
      </c>
      <c r="J41" s="31">
        <v>72</v>
      </c>
      <c r="K41" s="5">
        <f>COUNT(A9:A39)</f>
        <v>30</v>
      </c>
      <c r="L41" s="27">
        <v>31</v>
      </c>
      <c r="M41" s="31">
        <v>85</v>
      </c>
      <c r="N41" s="11"/>
      <c r="O41" s="11"/>
      <c r="P41" s="11"/>
      <c r="Q41" s="11"/>
      <c r="R41" s="11"/>
    </row>
    <row r="42" spans="1:18" x14ac:dyDescent="0.2">
      <c r="A42" s="27" t="s">
        <v>7</v>
      </c>
      <c r="B42" s="29">
        <v>6.5</v>
      </c>
      <c r="C42" s="29">
        <v>6.5</v>
      </c>
      <c r="D42" s="27"/>
      <c r="E42" s="27" t="s">
        <v>10</v>
      </c>
      <c r="F42" s="30">
        <f>B41+(2*B42)</f>
        <v>98</v>
      </c>
      <c r="G42" s="30">
        <v>111</v>
      </c>
      <c r="H42" s="27"/>
      <c r="I42" s="27">
        <f>COUNT(A9:A39)</f>
        <v>30</v>
      </c>
      <c r="J42" s="31">
        <v>98</v>
      </c>
      <c r="K42" s="5">
        <f>COUNT(A9:A39)</f>
        <v>30</v>
      </c>
      <c r="L42" s="27">
        <v>31</v>
      </c>
      <c r="M42" s="31">
        <v>111</v>
      </c>
      <c r="N42" s="11"/>
      <c r="O42" s="11"/>
      <c r="P42" s="11"/>
      <c r="Q42" s="11"/>
      <c r="R42" s="11"/>
    </row>
    <row r="43" spans="1:18" x14ac:dyDescent="0.2">
      <c r="A43" s="27" t="s">
        <v>8</v>
      </c>
      <c r="B43" s="32">
        <f>B42/B41</f>
        <v>7.6470588235294124E-2</v>
      </c>
      <c r="C43" s="32">
        <f>C42/C41</f>
        <v>6.6326530612244902E-2</v>
      </c>
      <c r="D43" s="27"/>
      <c r="E43" s="27"/>
      <c r="F43" s="27"/>
      <c r="G43" s="27"/>
      <c r="H43" s="27"/>
      <c r="I43" s="27"/>
      <c r="J43" s="27"/>
      <c r="K43" s="5"/>
      <c r="L43" s="5"/>
      <c r="M43" s="5"/>
      <c r="N43" s="11"/>
      <c r="O43" s="11"/>
      <c r="P43" s="11"/>
      <c r="Q43" s="11"/>
      <c r="R43" s="11"/>
    </row>
    <row r="44" spans="1:18" x14ac:dyDescent="0.2">
      <c r="A44" s="27"/>
      <c r="B44" s="27"/>
      <c r="C44" s="27"/>
      <c r="D44" s="27"/>
      <c r="E44" s="33" t="s">
        <v>11</v>
      </c>
      <c r="F44" s="30">
        <f>B41-(3*B42)</f>
        <v>65.5</v>
      </c>
      <c r="G44" s="30">
        <f>C41-(3*C42)</f>
        <v>78.5</v>
      </c>
      <c r="H44" s="27"/>
      <c r="I44" s="27"/>
      <c r="J44" s="27"/>
      <c r="K44" s="5"/>
      <c r="L44" s="5"/>
      <c r="M44" s="5"/>
      <c r="N44" s="11"/>
      <c r="O44" s="11"/>
      <c r="P44" s="11"/>
      <c r="Q44" s="11"/>
      <c r="R44" s="11"/>
    </row>
    <row r="45" spans="1:18" x14ac:dyDescent="0.2">
      <c r="A45" s="27"/>
      <c r="B45" s="27"/>
      <c r="C45" s="27"/>
      <c r="D45" s="27"/>
      <c r="E45" s="33" t="s">
        <v>12</v>
      </c>
      <c r="F45" s="30">
        <f>B41+(3*B42)</f>
        <v>104.5</v>
      </c>
      <c r="G45" s="30">
        <f>C41+(3*C42)</f>
        <v>117.5</v>
      </c>
      <c r="H45" s="27"/>
      <c r="I45" s="27"/>
      <c r="J45" s="27"/>
      <c r="K45" s="5"/>
      <c r="L45" s="5"/>
      <c r="M45" s="5"/>
      <c r="N45" s="11"/>
      <c r="O45" s="11"/>
      <c r="P45" s="11"/>
      <c r="Q45" s="11"/>
      <c r="R45" s="11"/>
    </row>
    <row r="46" spans="1:18" x14ac:dyDescent="0.2">
      <c r="A46" s="27"/>
      <c r="B46" s="27"/>
      <c r="C46" s="27"/>
      <c r="D46" s="27"/>
      <c r="E46" s="27"/>
      <c r="F46" s="30"/>
      <c r="G46" s="30"/>
      <c r="H46" s="27"/>
      <c r="I46" s="27"/>
      <c r="J46" s="27"/>
      <c r="K46" s="5"/>
      <c r="L46" s="5"/>
      <c r="M46" s="5"/>
      <c r="N46" s="11"/>
      <c r="O46" s="11"/>
      <c r="P46" s="11"/>
      <c r="Q46" s="11"/>
      <c r="R46" s="11"/>
    </row>
    <row r="47" spans="1:18" x14ac:dyDescent="0.2">
      <c r="A47" s="27"/>
      <c r="B47" s="27"/>
      <c r="C47" s="27"/>
      <c r="D47" s="27"/>
      <c r="E47" s="33" t="s">
        <v>13</v>
      </c>
      <c r="F47" s="30">
        <f>B41-(4*B42)</f>
        <v>59</v>
      </c>
      <c r="G47" s="30">
        <f>C41-(4*C42)</f>
        <v>72</v>
      </c>
      <c r="H47" s="27"/>
      <c r="I47" s="61">
        <v>42461</v>
      </c>
      <c r="J47" s="27"/>
      <c r="K47" s="5"/>
      <c r="L47" s="5"/>
      <c r="M47" s="5"/>
      <c r="N47" s="11"/>
      <c r="O47" s="11"/>
      <c r="P47" s="11"/>
      <c r="Q47" s="11"/>
      <c r="R47" s="11"/>
    </row>
    <row r="48" spans="1:18" x14ac:dyDescent="0.2">
      <c r="A48" s="27"/>
      <c r="B48" s="27"/>
      <c r="C48" s="27"/>
      <c r="D48" s="27"/>
      <c r="E48" s="33" t="s">
        <v>14</v>
      </c>
      <c r="F48" s="30">
        <f>B41+(4*B42)</f>
        <v>111</v>
      </c>
      <c r="G48" s="30">
        <f>C41+(4*C42)</f>
        <v>124</v>
      </c>
      <c r="H48" s="27"/>
      <c r="I48" s="27"/>
      <c r="J48" s="27"/>
      <c r="K48" s="5"/>
      <c r="L48" s="5"/>
      <c r="M48" s="5"/>
      <c r="N48" s="11"/>
      <c r="O48" s="11"/>
      <c r="P48" s="11"/>
      <c r="Q48" s="11"/>
      <c r="R48" s="11"/>
    </row>
  </sheetData>
  <conditionalFormatting sqref="B28:B37">
    <cfRule type="cellIs" dxfId="47" priority="13" stopIfTrue="1" operator="between">
      <formula>#REF!</formula>
      <formula>#REF!</formula>
    </cfRule>
    <cfRule type="cellIs" dxfId="46" priority="14" stopIfTrue="1" operator="notBetween">
      <formula>#REF!</formula>
      <formula>#REF!</formula>
    </cfRule>
  </conditionalFormatting>
  <conditionalFormatting sqref="C28:C37">
    <cfRule type="cellIs" dxfId="45" priority="15" stopIfTrue="1" operator="between">
      <formula>#REF!</formula>
      <formula>#REF!</formula>
    </cfRule>
    <cfRule type="cellIs" dxfId="44" priority="16" stopIfTrue="1" operator="notBetween">
      <formula>#REF!</formula>
      <formula>#REF!</formula>
    </cfRule>
  </conditionalFormatting>
  <conditionalFormatting sqref="B9:B27">
    <cfRule type="cellIs" dxfId="43" priority="9" stopIfTrue="1" operator="between">
      <formula>#REF!</formula>
      <formula>#REF!</formula>
    </cfRule>
    <cfRule type="cellIs" dxfId="42" priority="10" stopIfTrue="1" operator="notBetween">
      <formula>#REF!</formula>
      <formula>#REF!</formula>
    </cfRule>
  </conditionalFormatting>
  <conditionalFormatting sqref="C9:C27">
    <cfRule type="cellIs" dxfId="41" priority="11" stopIfTrue="1" operator="between">
      <formula>#REF!</formula>
      <formula>#REF!</formula>
    </cfRule>
    <cfRule type="cellIs" dxfId="40" priority="12" stopIfTrue="1" operator="notBetween">
      <formula>#REF!</formula>
      <formula>#REF!</formula>
    </cfRule>
  </conditionalFormatting>
  <conditionalFormatting sqref="B38:B39">
    <cfRule type="cellIs" dxfId="39" priority="1" stopIfTrue="1" operator="between">
      <formula>#REF!</formula>
      <formula>#REF!</formula>
    </cfRule>
    <cfRule type="cellIs" dxfId="38" priority="2" stopIfTrue="1" operator="notBetween">
      <formula>#REF!</formula>
      <formula>#REF!</formula>
    </cfRule>
  </conditionalFormatting>
  <conditionalFormatting sqref="C38:C39">
    <cfRule type="cellIs" dxfId="37" priority="3" stopIfTrue="1" operator="between">
      <formula>#REF!</formula>
      <formula>#REF!</formula>
    </cfRule>
    <cfRule type="cellIs" dxfId="36" priority="4" stopIfTrue="1" operator="notBetween">
      <formula>#REF!</formula>
      <formula>#REF!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57F9-51CB-4F20-97F7-C89B2B4DC2DB}">
  <dimension ref="A3:R48"/>
  <sheetViews>
    <sheetView topLeftCell="A22" workbookViewId="0">
      <selection activeCell="G44" sqref="G44"/>
    </sheetView>
  </sheetViews>
  <sheetFormatPr defaultRowHeight="12.75" x14ac:dyDescent="0.2"/>
  <sheetData>
    <row r="3" spans="1:18" ht="13.5" thickBot="1" x14ac:dyDescent="0.25"/>
    <row r="4" spans="1:18" ht="14.25" thickTop="1" thickBot="1" x14ac:dyDescent="0.25">
      <c r="A4" s="40"/>
      <c r="B4" s="41" t="s">
        <v>0</v>
      </c>
      <c r="C4" s="41" t="s">
        <v>1</v>
      </c>
      <c r="D4" s="42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7.25" thickTop="1" thickBot="1" x14ac:dyDescent="0.3">
      <c r="A5" s="43" t="s">
        <v>19</v>
      </c>
      <c r="B5" s="44">
        <v>85</v>
      </c>
      <c r="C5" s="44">
        <v>72</v>
      </c>
      <c r="D5" s="44">
        <v>98</v>
      </c>
      <c r="E5" s="11"/>
      <c r="F5" s="11"/>
      <c r="G5" s="11"/>
      <c r="H5" s="18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6.5" thickBot="1" x14ac:dyDescent="0.3">
      <c r="A6" s="45" t="s">
        <v>20</v>
      </c>
      <c r="B6" s="46">
        <v>98</v>
      </c>
      <c r="C6" s="46">
        <v>85</v>
      </c>
      <c r="D6" s="47">
        <v>111</v>
      </c>
      <c r="E6" s="11"/>
      <c r="F6" s="11"/>
      <c r="G6" s="11"/>
      <c r="H6" s="18" t="s">
        <v>5</v>
      </c>
      <c r="I6" s="11" t="s">
        <v>25</v>
      </c>
      <c r="J6" s="11"/>
      <c r="K6" s="11"/>
      <c r="L6" s="11"/>
      <c r="M6" s="11"/>
      <c r="N6" s="11"/>
      <c r="O6" s="11"/>
      <c r="P6" s="11"/>
      <c r="Q6" s="11"/>
      <c r="R6" s="11"/>
    </row>
    <row r="7" spans="1:18" ht="14.25" thickTop="1" thickBot="1" x14ac:dyDescent="0.25">
      <c r="A7" s="48"/>
      <c r="B7" s="48"/>
      <c r="C7" s="48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6.5" thickTop="1" thickBot="1" x14ac:dyDescent="0.25">
      <c r="A8" s="50"/>
      <c r="B8" s="51" t="s">
        <v>19</v>
      </c>
      <c r="C8" s="51" t="s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6"/>
      <c r="O8" s="7" t="s">
        <v>3</v>
      </c>
      <c r="P8" s="7" t="s">
        <v>4</v>
      </c>
      <c r="Q8" s="11"/>
      <c r="R8" s="11"/>
    </row>
    <row r="9" spans="1:18" ht="15.75" thickTop="1" x14ac:dyDescent="0.2">
      <c r="A9" s="52"/>
      <c r="B9" s="37">
        <v>91.5</v>
      </c>
      <c r="C9" s="58">
        <v>101.2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6" t="s">
        <v>15</v>
      </c>
      <c r="O9" s="8">
        <f t="shared" ref="O9:P11" si="0">B41</f>
        <v>85</v>
      </c>
      <c r="P9" s="56">
        <v>98</v>
      </c>
      <c r="Q9" s="11"/>
      <c r="R9" s="11"/>
    </row>
    <row r="10" spans="1:18" ht="15" x14ac:dyDescent="0.2">
      <c r="A10" s="53">
        <v>43466</v>
      </c>
      <c r="B10" s="38">
        <v>93</v>
      </c>
      <c r="C10" s="59">
        <v>101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" t="s">
        <v>16</v>
      </c>
      <c r="O10" s="8">
        <f t="shared" si="0"/>
        <v>6.5</v>
      </c>
      <c r="P10" s="8">
        <f t="shared" si="0"/>
        <v>6.5</v>
      </c>
      <c r="Q10" s="11"/>
      <c r="R10" s="11"/>
    </row>
    <row r="11" spans="1:18" ht="15" x14ac:dyDescent="0.2">
      <c r="A11" s="53">
        <f t="shared" ref="A11:A39" si="1">SUM(DATEVALUE(TEXT(A10,"dd-mm-yyy")),1)</f>
        <v>43467</v>
      </c>
      <c r="B11" s="38">
        <v>94.1</v>
      </c>
      <c r="C11" s="59">
        <v>100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" t="s">
        <v>17</v>
      </c>
      <c r="O11" s="9">
        <f t="shared" si="0"/>
        <v>7.6470588235294124E-2</v>
      </c>
      <c r="P11" s="9">
        <f t="shared" si="0"/>
        <v>6.6326530612244902E-2</v>
      </c>
      <c r="Q11" s="11"/>
      <c r="R11" s="11"/>
    </row>
    <row r="12" spans="1:18" x14ac:dyDescent="0.2">
      <c r="A12" s="53">
        <f t="shared" si="1"/>
        <v>43468</v>
      </c>
      <c r="B12" s="38">
        <v>94</v>
      </c>
      <c r="C12" s="59">
        <v>103.6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2">
      <c r="A13" s="53">
        <f t="shared" si="1"/>
        <v>43469</v>
      </c>
      <c r="B13" s="38">
        <v>96.3</v>
      </c>
      <c r="C13" s="59">
        <v>102.9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53">
        <f t="shared" si="1"/>
        <v>43470</v>
      </c>
      <c r="B14" s="38">
        <v>93.9</v>
      </c>
      <c r="C14" s="59">
        <v>102.1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53">
        <f t="shared" si="1"/>
        <v>43471</v>
      </c>
      <c r="B15" s="38">
        <v>96.7</v>
      </c>
      <c r="C15" s="59">
        <v>104.1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53">
        <f t="shared" si="1"/>
        <v>43472</v>
      </c>
      <c r="B16" s="38">
        <v>95</v>
      </c>
      <c r="C16" s="59">
        <v>103.1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62">
        <v>42491</v>
      </c>
      <c r="P16" s="11"/>
      <c r="Q16" s="11"/>
      <c r="R16" s="11"/>
    </row>
    <row r="17" spans="1:18" x14ac:dyDescent="0.2">
      <c r="A17" s="53">
        <f t="shared" si="1"/>
        <v>43473</v>
      </c>
      <c r="B17" s="38">
        <v>92.4</v>
      </c>
      <c r="C17" s="59">
        <v>102.1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53">
        <f t="shared" si="1"/>
        <v>43474</v>
      </c>
      <c r="B18" s="38">
        <v>95</v>
      </c>
      <c r="C18" s="59">
        <v>100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53">
        <f t="shared" si="1"/>
        <v>43475</v>
      </c>
      <c r="B19" s="38">
        <v>94</v>
      </c>
      <c r="C19" s="59">
        <v>100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53">
        <f t="shared" si="1"/>
        <v>43476</v>
      </c>
      <c r="B20" s="38">
        <v>96</v>
      </c>
      <c r="C20" s="59">
        <v>101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53">
        <f t="shared" si="1"/>
        <v>43477</v>
      </c>
      <c r="B21" s="38">
        <v>94.4</v>
      </c>
      <c r="C21" s="59">
        <v>99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53">
        <f t="shared" si="1"/>
        <v>43478</v>
      </c>
      <c r="B22" s="38">
        <v>90</v>
      </c>
      <c r="C22" s="59">
        <v>100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53">
        <f t="shared" si="1"/>
        <v>43479</v>
      </c>
      <c r="B23" s="38">
        <v>90</v>
      </c>
      <c r="C23" s="59">
        <v>95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">
      <c r="A24" s="53">
        <f t="shared" si="1"/>
        <v>43480</v>
      </c>
      <c r="B24" s="38">
        <v>85</v>
      </c>
      <c r="C24" s="59">
        <v>100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53">
        <f t="shared" si="1"/>
        <v>43481</v>
      </c>
      <c r="B25" s="38">
        <v>89</v>
      </c>
      <c r="C25" s="60">
        <v>105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53">
        <f t="shared" si="1"/>
        <v>43482</v>
      </c>
      <c r="B26" s="38">
        <v>92</v>
      </c>
      <c r="C26" s="38">
        <v>100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">
      <c r="A27" s="53">
        <f t="shared" si="1"/>
        <v>43483</v>
      </c>
      <c r="B27" s="38">
        <v>92.5</v>
      </c>
      <c r="C27" s="38">
        <v>105.2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">
      <c r="A28" s="53">
        <f t="shared" si="1"/>
        <v>43484</v>
      </c>
      <c r="B28" s="38">
        <v>91.5</v>
      </c>
      <c r="C28" s="38">
        <v>99.4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2">
      <c r="A29" s="53">
        <f t="shared" si="1"/>
        <v>43485</v>
      </c>
      <c r="B29" s="38">
        <v>92.5</v>
      </c>
      <c r="C29" s="38">
        <v>96.4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">
      <c r="A30" s="53">
        <f t="shared" si="1"/>
        <v>43486</v>
      </c>
      <c r="B30" s="38">
        <v>93.1</v>
      </c>
      <c r="C30" s="38">
        <v>95.1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53">
        <f t="shared" si="1"/>
        <v>43487</v>
      </c>
      <c r="B31" s="38">
        <v>94.4</v>
      </c>
      <c r="C31" s="38">
        <v>99.4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A32" s="53">
        <f t="shared" si="1"/>
        <v>43488</v>
      </c>
      <c r="B32" s="38"/>
      <c r="C32" s="38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53">
        <f t="shared" si="1"/>
        <v>43489</v>
      </c>
      <c r="B33" s="38"/>
      <c r="C33" s="3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2">
      <c r="A34" s="53">
        <f t="shared" si="1"/>
        <v>43490</v>
      </c>
      <c r="B34" s="38"/>
      <c r="C34" s="38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x14ac:dyDescent="0.2">
      <c r="A35" s="53">
        <f t="shared" si="1"/>
        <v>43491</v>
      </c>
      <c r="B35" s="38"/>
      <c r="C35" s="38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x14ac:dyDescent="0.2">
      <c r="A36" s="53">
        <f t="shared" si="1"/>
        <v>43492</v>
      </c>
      <c r="B36" s="38"/>
      <c r="C36" s="38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x14ac:dyDescent="0.2">
      <c r="A37" s="53">
        <f t="shared" si="1"/>
        <v>43493</v>
      </c>
      <c r="B37" s="57"/>
      <c r="C37" s="38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x14ac:dyDescent="0.2">
      <c r="A38" s="53">
        <f t="shared" si="1"/>
        <v>43494</v>
      </c>
      <c r="B38" s="57"/>
      <c r="C38" s="38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x14ac:dyDescent="0.2">
      <c r="A39" s="53">
        <f t="shared" si="1"/>
        <v>43495</v>
      </c>
      <c r="B39" s="57"/>
      <c r="C39" s="38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x14ac:dyDescent="0.2">
      <c r="A40" s="27"/>
      <c r="B40" s="28" t="s">
        <v>3</v>
      </c>
      <c r="C40" s="28" t="s">
        <v>4</v>
      </c>
      <c r="D40" s="27"/>
      <c r="E40" s="27"/>
      <c r="F40" s="27" t="s">
        <v>3</v>
      </c>
      <c r="G40" s="27" t="s">
        <v>4</v>
      </c>
      <c r="H40" s="27"/>
      <c r="I40" s="27"/>
      <c r="J40" s="27" t="s">
        <v>3</v>
      </c>
      <c r="K40" s="5"/>
      <c r="L40" s="27"/>
      <c r="M40" s="4" t="s">
        <v>4</v>
      </c>
      <c r="N40" s="11"/>
      <c r="O40" s="11"/>
      <c r="P40" s="11"/>
      <c r="Q40" s="11"/>
      <c r="R40" s="11"/>
    </row>
    <row r="41" spans="1:18" x14ac:dyDescent="0.2">
      <c r="A41" s="27" t="s">
        <v>6</v>
      </c>
      <c r="B41" s="29">
        <v>85</v>
      </c>
      <c r="C41" s="29">
        <v>98</v>
      </c>
      <c r="D41" s="27"/>
      <c r="E41" s="27" t="s">
        <v>9</v>
      </c>
      <c r="F41" s="30">
        <f>B41-(2*B42)</f>
        <v>72</v>
      </c>
      <c r="G41" s="30">
        <v>85</v>
      </c>
      <c r="H41" s="27"/>
      <c r="I41" s="27">
        <f>COUNT(A9:A39)</f>
        <v>30</v>
      </c>
      <c r="J41" s="31">
        <v>72</v>
      </c>
      <c r="K41" s="5">
        <f>COUNT(A9:A39)</f>
        <v>30</v>
      </c>
      <c r="L41" s="27">
        <v>31</v>
      </c>
      <c r="M41" s="31">
        <v>85</v>
      </c>
      <c r="N41" s="11"/>
      <c r="O41" s="11"/>
      <c r="P41" s="11"/>
      <c r="Q41" s="11"/>
      <c r="R41" s="11"/>
    </row>
    <row r="42" spans="1:18" x14ac:dyDescent="0.2">
      <c r="A42" s="27" t="s">
        <v>7</v>
      </c>
      <c r="B42" s="29">
        <v>6.5</v>
      </c>
      <c r="C42" s="29">
        <v>6.5</v>
      </c>
      <c r="D42" s="27"/>
      <c r="E42" s="27" t="s">
        <v>10</v>
      </c>
      <c r="F42" s="30">
        <f>B41+(2*B42)</f>
        <v>98</v>
      </c>
      <c r="G42" s="30">
        <v>111</v>
      </c>
      <c r="H42" s="27"/>
      <c r="I42" s="27">
        <f>COUNT(A9:A39)</f>
        <v>30</v>
      </c>
      <c r="J42" s="31">
        <v>98</v>
      </c>
      <c r="K42" s="5">
        <f>COUNT(A9:A39)</f>
        <v>30</v>
      </c>
      <c r="L42" s="27">
        <v>31</v>
      </c>
      <c r="M42" s="31">
        <v>111</v>
      </c>
      <c r="N42" s="11"/>
      <c r="O42" s="11"/>
      <c r="P42" s="11"/>
      <c r="Q42" s="11"/>
      <c r="R42" s="11"/>
    </row>
    <row r="43" spans="1:18" x14ac:dyDescent="0.2">
      <c r="A43" s="27" t="s">
        <v>8</v>
      </c>
      <c r="B43" s="32">
        <f>B42/B41</f>
        <v>7.6470588235294124E-2</v>
      </c>
      <c r="C43" s="32">
        <f>C42/C41</f>
        <v>6.6326530612244902E-2</v>
      </c>
      <c r="D43" s="27"/>
      <c r="E43" s="27"/>
      <c r="F43" s="27"/>
      <c r="G43" s="27"/>
      <c r="H43" s="27"/>
      <c r="I43" s="27"/>
      <c r="J43" s="27"/>
      <c r="K43" s="5"/>
      <c r="L43" s="5"/>
      <c r="M43" s="5"/>
      <c r="N43" s="11"/>
      <c r="O43" s="11"/>
      <c r="P43" s="11"/>
      <c r="Q43" s="11"/>
      <c r="R43" s="11"/>
    </row>
    <row r="44" spans="1:18" x14ac:dyDescent="0.2">
      <c r="A44" s="27"/>
      <c r="B44" s="27"/>
      <c r="C44" s="27"/>
      <c r="D44" s="27"/>
      <c r="E44" s="33" t="s">
        <v>11</v>
      </c>
      <c r="F44" s="30">
        <f>B41-(3*B42)</f>
        <v>65.5</v>
      </c>
      <c r="G44" s="30">
        <f>C41-(3*C42)</f>
        <v>78.5</v>
      </c>
      <c r="H44" s="27"/>
      <c r="I44" s="27"/>
      <c r="J44" s="27"/>
      <c r="K44" s="5"/>
      <c r="L44" s="5"/>
      <c r="M44" s="5"/>
      <c r="N44" s="11"/>
      <c r="O44" s="11"/>
      <c r="P44" s="11"/>
      <c r="Q44" s="11"/>
      <c r="R44" s="11"/>
    </row>
    <row r="45" spans="1:18" x14ac:dyDescent="0.2">
      <c r="A45" s="27"/>
      <c r="B45" s="27"/>
      <c r="C45" s="27"/>
      <c r="D45" s="27"/>
      <c r="E45" s="33" t="s">
        <v>12</v>
      </c>
      <c r="F45" s="30">
        <f>B41+(3*B42)</f>
        <v>104.5</v>
      </c>
      <c r="G45" s="30">
        <f>C41+(3*C42)</f>
        <v>117.5</v>
      </c>
      <c r="H45" s="27"/>
      <c r="I45" s="27"/>
      <c r="J45" s="27"/>
      <c r="K45" s="5"/>
      <c r="L45" s="5"/>
      <c r="M45" s="5"/>
      <c r="N45" s="11"/>
      <c r="O45" s="11"/>
      <c r="P45" s="11"/>
      <c r="Q45" s="11"/>
      <c r="R45" s="11"/>
    </row>
    <row r="46" spans="1:18" x14ac:dyDescent="0.2">
      <c r="A46" s="27"/>
      <c r="B46" s="27"/>
      <c r="C46" s="27"/>
      <c r="D46" s="27"/>
      <c r="E46" s="27"/>
      <c r="F46" s="30"/>
      <c r="G46" s="30"/>
      <c r="H46" s="27"/>
      <c r="I46" s="27"/>
      <c r="J46" s="27"/>
      <c r="K46" s="5"/>
      <c r="L46" s="5"/>
      <c r="M46" s="5"/>
      <c r="N46" s="11"/>
      <c r="O46" s="11"/>
      <c r="P46" s="11"/>
      <c r="Q46" s="11"/>
      <c r="R46" s="11"/>
    </row>
    <row r="47" spans="1:18" x14ac:dyDescent="0.2">
      <c r="A47" s="27"/>
      <c r="B47" s="27"/>
      <c r="C47" s="27"/>
      <c r="D47" s="27"/>
      <c r="E47" s="33" t="s">
        <v>13</v>
      </c>
      <c r="F47" s="30">
        <f>B41-(4*B42)</f>
        <v>59</v>
      </c>
      <c r="G47" s="30">
        <f>C41-(4*C42)</f>
        <v>72</v>
      </c>
      <c r="H47" s="27"/>
      <c r="I47" s="61">
        <v>42461</v>
      </c>
      <c r="J47" s="27"/>
      <c r="K47" s="5"/>
      <c r="L47" s="5"/>
      <c r="M47" s="5"/>
      <c r="N47" s="11"/>
      <c r="O47" s="11"/>
      <c r="P47" s="11"/>
      <c r="Q47" s="11"/>
      <c r="R47" s="11"/>
    </row>
    <row r="48" spans="1:18" x14ac:dyDescent="0.2">
      <c r="A48" s="27"/>
      <c r="B48" s="27"/>
      <c r="C48" s="27"/>
      <c r="D48" s="27"/>
      <c r="E48" s="33" t="s">
        <v>14</v>
      </c>
      <c r="F48" s="30">
        <f>B41+(4*B42)</f>
        <v>111</v>
      </c>
      <c r="G48" s="30">
        <f>C41+(4*C42)</f>
        <v>124</v>
      </c>
      <c r="H48" s="27"/>
      <c r="I48" s="27"/>
      <c r="J48" s="27"/>
      <c r="K48" s="5"/>
      <c r="L48" s="5"/>
      <c r="M48" s="5"/>
      <c r="N48" s="11"/>
      <c r="O48" s="11"/>
      <c r="P48" s="11"/>
      <c r="Q48" s="11"/>
      <c r="R48" s="11"/>
    </row>
  </sheetData>
  <conditionalFormatting sqref="B28:B37">
    <cfRule type="cellIs" dxfId="35" priority="9" stopIfTrue="1" operator="between">
      <formula>#REF!</formula>
      <formula>#REF!</formula>
    </cfRule>
    <cfRule type="cellIs" dxfId="34" priority="10" stopIfTrue="1" operator="notBetween">
      <formula>#REF!</formula>
      <formula>#REF!</formula>
    </cfRule>
  </conditionalFormatting>
  <conditionalFormatting sqref="C28:C37">
    <cfRule type="cellIs" dxfId="33" priority="11" stopIfTrue="1" operator="between">
      <formula>#REF!</formula>
      <formula>#REF!</formula>
    </cfRule>
    <cfRule type="cellIs" dxfId="32" priority="12" stopIfTrue="1" operator="notBetween">
      <formula>#REF!</formula>
      <formula>#REF!</formula>
    </cfRule>
  </conditionalFormatting>
  <conditionalFormatting sqref="B9:B27">
    <cfRule type="cellIs" dxfId="31" priority="5" stopIfTrue="1" operator="between">
      <formula>#REF!</formula>
      <formula>#REF!</formula>
    </cfRule>
    <cfRule type="cellIs" dxfId="30" priority="6" stopIfTrue="1" operator="notBetween">
      <formula>#REF!</formula>
      <formula>#REF!</formula>
    </cfRule>
  </conditionalFormatting>
  <conditionalFormatting sqref="C9:C27">
    <cfRule type="cellIs" dxfId="29" priority="7" stopIfTrue="1" operator="between">
      <formula>#REF!</formula>
      <formula>#REF!</formula>
    </cfRule>
    <cfRule type="cellIs" dxfId="28" priority="8" stopIfTrue="1" operator="notBetween">
      <formula>#REF!</formula>
      <formula>#REF!</formula>
    </cfRule>
  </conditionalFormatting>
  <conditionalFormatting sqref="B38:B39">
    <cfRule type="cellIs" dxfId="27" priority="1" stopIfTrue="1" operator="between">
      <formula>#REF!</formula>
      <formula>#REF!</formula>
    </cfRule>
    <cfRule type="cellIs" dxfId="26" priority="2" stopIfTrue="1" operator="notBetween">
      <formula>#REF!</formula>
      <formula>#REF!</formula>
    </cfRule>
  </conditionalFormatting>
  <conditionalFormatting sqref="C38:C39">
    <cfRule type="cellIs" dxfId="25" priority="3" stopIfTrue="1" operator="between">
      <formula>#REF!</formula>
      <formula>#REF!</formula>
    </cfRule>
    <cfRule type="cellIs" dxfId="24" priority="4" stopIfTrue="1" operator="notBetween">
      <formula>#REF!</formula>
      <formula>#REF!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5C42-08C0-4EEE-99E2-5EECC9C4095E}">
  <dimension ref="A3:R48"/>
  <sheetViews>
    <sheetView topLeftCell="A22" workbookViewId="0">
      <selection activeCell="A11" sqref="A11"/>
    </sheetView>
  </sheetViews>
  <sheetFormatPr defaultRowHeight="12.75" x14ac:dyDescent="0.2"/>
  <sheetData>
    <row r="3" spans="1:18" ht="13.5" thickBot="1" x14ac:dyDescent="0.25"/>
    <row r="4" spans="1:18" ht="14.25" thickTop="1" thickBot="1" x14ac:dyDescent="0.25">
      <c r="A4" s="40"/>
      <c r="B4" s="41" t="s">
        <v>0</v>
      </c>
      <c r="C4" s="41" t="s">
        <v>1</v>
      </c>
      <c r="D4" s="42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7.25" thickTop="1" thickBot="1" x14ac:dyDescent="0.3">
      <c r="A5" s="43" t="s">
        <v>19</v>
      </c>
      <c r="B5" s="44">
        <v>85</v>
      </c>
      <c r="C5" s="44">
        <v>72</v>
      </c>
      <c r="D5" s="44">
        <v>98</v>
      </c>
      <c r="E5" s="11"/>
      <c r="F5" s="11"/>
      <c r="G5" s="11"/>
      <c r="H5" s="18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6.5" thickBot="1" x14ac:dyDescent="0.3">
      <c r="A6" s="45" t="s">
        <v>20</v>
      </c>
      <c r="B6" s="46">
        <v>98</v>
      </c>
      <c r="C6" s="46">
        <v>85</v>
      </c>
      <c r="D6" s="47">
        <v>111</v>
      </c>
      <c r="E6" s="11"/>
      <c r="F6" s="11"/>
      <c r="G6" s="11"/>
      <c r="H6" s="18" t="s">
        <v>5</v>
      </c>
      <c r="I6" s="11" t="s">
        <v>25</v>
      </c>
      <c r="J6" s="11"/>
      <c r="K6" s="11"/>
      <c r="L6" s="11"/>
      <c r="M6" s="11"/>
      <c r="N6" s="11"/>
      <c r="O6" s="11"/>
      <c r="P6" s="11"/>
      <c r="Q6" s="11"/>
      <c r="R6" s="11"/>
    </row>
    <row r="7" spans="1:18" ht="14.25" thickTop="1" thickBot="1" x14ac:dyDescent="0.25">
      <c r="A7" s="48"/>
      <c r="B7" s="48"/>
      <c r="C7" s="48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6.5" thickTop="1" thickBot="1" x14ac:dyDescent="0.25">
      <c r="A8" s="50"/>
      <c r="B8" s="51" t="s">
        <v>19</v>
      </c>
      <c r="C8" s="51" t="s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6"/>
      <c r="O8" s="7" t="s">
        <v>3</v>
      </c>
      <c r="P8" s="7" t="s">
        <v>4</v>
      </c>
      <c r="Q8" s="11"/>
      <c r="R8" s="11"/>
    </row>
    <row r="9" spans="1:18" ht="15.75" thickTop="1" x14ac:dyDescent="0.2">
      <c r="A9" s="52"/>
      <c r="B9" s="37">
        <v>91.5</v>
      </c>
      <c r="C9" s="58">
        <v>101.2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6" t="s">
        <v>15</v>
      </c>
      <c r="O9" s="8">
        <f t="shared" ref="O9:P11" si="0">B41</f>
        <v>85</v>
      </c>
      <c r="P9" s="56">
        <v>98</v>
      </c>
      <c r="Q9" s="11"/>
      <c r="R9" s="11"/>
    </row>
    <row r="10" spans="1:18" ht="15" x14ac:dyDescent="0.2">
      <c r="A10" s="53">
        <v>43497</v>
      </c>
      <c r="B10" s="38">
        <v>93</v>
      </c>
      <c r="C10" s="59">
        <v>101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" t="s">
        <v>16</v>
      </c>
      <c r="O10" s="8">
        <f t="shared" si="0"/>
        <v>6.5</v>
      </c>
      <c r="P10" s="8">
        <f t="shared" si="0"/>
        <v>6.5</v>
      </c>
      <c r="Q10" s="11"/>
      <c r="R10" s="11"/>
    </row>
    <row r="11" spans="1:18" ht="15" x14ac:dyDescent="0.2">
      <c r="A11" s="53">
        <f t="shared" ref="A11:A39" si="1">SUM(DATEVALUE(TEXT(A10,"dd-mm-yyy")),1)</f>
        <v>43498</v>
      </c>
      <c r="B11" s="38">
        <v>94.1</v>
      </c>
      <c r="C11" s="59">
        <v>100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" t="s">
        <v>17</v>
      </c>
      <c r="O11" s="9">
        <f t="shared" si="0"/>
        <v>7.6470588235294124E-2</v>
      </c>
      <c r="P11" s="9">
        <f t="shared" si="0"/>
        <v>6.6326530612244902E-2</v>
      </c>
      <c r="Q11" s="11"/>
      <c r="R11" s="11"/>
    </row>
    <row r="12" spans="1:18" x14ac:dyDescent="0.2">
      <c r="A12" s="53">
        <f t="shared" si="1"/>
        <v>43499</v>
      </c>
      <c r="B12" s="38">
        <v>94</v>
      </c>
      <c r="C12" s="59">
        <v>103.6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2">
      <c r="A13" s="53">
        <f t="shared" si="1"/>
        <v>43500</v>
      </c>
      <c r="B13" s="38">
        <v>96.3</v>
      </c>
      <c r="C13" s="59">
        <v>102.9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53">
        <f t="shared" si="1"/>
        <v>43501</v>
      </c>
      <c r="B14" s="38">
        <v>93.9</v>
      </c>
      <c r="C14" s="59">
        <v>102.1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53">
        <f t="shared" si="1"/>
        <v>43502</v>
      </c>
      <c r="B15" s="38">
        <v>96.7</v>
      </c>
      <c r="C15" s="59">
        <v>104.1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53">
        <f t="shared" si="1"/>
        <v>43503</v>
      </c>
      <c r="B16" s="38">
        <v>95</v>
      </c>
      <c r="C16" s="59">
        <v>103.1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62">
        <v>42491</v>
      </c>
      <c r="P16" s="11"/>
      <c r="Q16" s="11"/>
      <c r="R16" s="11"/>
    </row>
    <row r="17" spans="1:18" x14ac:dyDescent="0.2">
      <c r="A17" s="53">
        <f t="shared" si="1"/>
        <v>43504</v>
      </c>
      <c r="B17" s="38">
        <v>92.4</v>
      </c>
      <c r="C17" s="59">
        <v>102.1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53">
        <f t="shared" si="1"/>
        <v>43505</v>
      </c>
      <c r="B18" s="38">
        <v>95</v>
      </c>
      <c r="C18" s="59">
        <v>100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53">
        <f t="shared" si="1"/>
        <v>43506</v>
      </c>
      <c r="B19" s="38">
        <v>94</v>
      </c>
      <c r="C19" s="59">
        <v>100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53">
        <f t="shared" si="1"/>
        <v>43507</v>
      </c>
      <c r="B20" s="38">
        <v>96</v>
      </c>
      <c r="C20" s="59">
        <v>101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53">
        <f t="shared" si="1"/>
        <v>43508</v>
      </c>
      <c r="B21" s="38">
        <v>94.4</v>
      </c>
      <c r="C21" s="59">
        <v>99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53">
        <f t="shared" si="1"/>
        <v>43509</v>
      </c>
      <c r="B22" s="38">
        <v>90</v>
      </c>
      <c r="C22" s="59">
        <v>100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53">
        <f t="shared" si="1"/>
        <v>43510</v>
      </c>
      <c r="B23" s="38">
        <v>90</v>
      </c>
      <c r="C23" s="59">
        <v>95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">
      <c r="A24" s="53">
        <f t="shared" si="1"/>
        <v>43511</v>
      </c>
      <c r="B24" s="38">
        <v>85</v>
      </c>
      <c r="C24" s="59">
        <v>100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53">
        <f t="shared" si="1"/>
        <v>43512</v>
      </c>
      <c r="B25" s="38">
        <v>89</v>
      </c>
      <c r="C25" s="60">
        <v>105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53">
        <f t="shared" si="1"/>
        <v>43513</v>
      </c>
      <c r="B26" s="38">
        <v>92</v>
      </c>
      <c r="C26" s="38">
        <v>100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">
      <c r="A27" s="53">
        <f t="shared" si="1"/>
        <v>43514</v>
      </c>
      <c r="B27" s="38">
        <v>92.5</v>
      </c>
      <c r="C27" s="38">
        <v>105.2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">
      <c r="A28" s="53">
        <f t="shared" si="1"/>
        <v>43515</v>
      </c>
      <c r="B28" s="38">
        <v>91.5</v>
      </c>
      <c r="C28" s="38">
        <v>99.4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2">
      <c r="A29" s="53">
        <f t="shared" si="1"/>
        <v>43516</v>
      </c>
      <c r="B29" s="38">
        <v>92.5</v>
      </c>
      <c r="C29" s="38">
        <v>96.4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">
      <c r="A30" s="53">
        <f t="shared" si="1"/>
        <v>43517</v>
      </c>
      <c r="B30" s="38">
        <v>93.1</v>
      </c>
      <c r="C30" s="38">
        <v>95.1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53">
        <f t="shared" si="1"/>
        <v>43518</v>
      </c>
      <c r="B31" s="38">
        <v>94.4</v>
      </c>
      <c r="C31" s="38">
        <v>99.4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A32" s="53">
        <f t="shared" si="1"/>
        <v>43519</v>
      </c>
      <c r="B32" s="38"/>
      <c r="C32" s="38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53">
        <f t="shared" si="1"/>
        <v>43520</v>
      </c>
      <c r="B33" s="38"/>
      <c r="C33" s="3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2">
      <c r="A34" s="53">
        <f t="shared" si="1"/>
        <v>43521</v>
      </c>
      <c r="B34" s="38"/>
      <c r="C34" s="38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x14ac:dyDescent="0.2">
      <c r="A35" s="53">
        <f t="shared" si="1"/>
        <v>43522</v>
      </c>
      <c r="B35" s="38"/>
      <c r="C35" s="38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x14ac:dyDescent="0.2">
      <c r="A36" s="53">
        <f t="shared" si="1"/>
        <v>43523</v>
      </c>
      <c r="B36" s="38"/>
      <c r="C36" s="38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x14ac:dyDescent="0.2">
      <c r="A37" s="53">
        <f t="shared" si="1"/>
        <v>43524</v>
      </c>
      <c r="B37" s="57"/>
      <c r="C37" s="38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x14ac:dyDescent="0.2">
      <c r="A38" s="53">
        <f t="shared" si="1"/>
        <v>43525</v>
      </c>
      <c r="B38" s="57"/>
      <c r="C38" s="38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x14ac:dyDescent="0.2">
      <c r="A39" s="53">
        <f t="shared" si="1"/>
        <v>43526</v>
      </c>
      <c r="B39" s="57"/>
      <c r="C39" s="38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x14ac:dyDescent="0.2">
      <c r="A40" s="27"/>
      <c r="B40" s="28" t="s">
        <v>3</v>
      </c>
      <c r="C40" s="28" t="s">
        <v>4</v>
      </c>
      <c r="D40" s="27"/>
      <c r="E40" s="27"/>
      <c r="F40" s="27" t="s">
        <v>3</v>
      </c>
      <c r="G40" s="27" t="s">
        <v>4</v>
      </c>
      <c r="H40" s="27"/>
      <c r="I40" s="27"/>
      <c r="J40" s="27" t="s">
        <v>3</v>
      </c>
      <c r="K40" s="5"/>
      <c r="L40" s="27"/>
      <c r="M40" s="4" t="s">
        <v>4</v>
      </c>
      <c r="N40" s="11"/>
      <c r="O40" s="11"/>
      <c r="P40" s="11"/>
      <c r="Q40" s="11"/>
      <c r="R40" s="11"/>
    </row>
    <row r="41" spans="1:18" x14ac:dyDescent="0.2">
      <c r="A41" s="27" t="s">
        <v>6</v>
      </c>
      <c r="B41" s="29">
        <v>85</v>
      </c>
      <c r="C41" s="29">
        <v>98</v>
      </c>
      <c r="D41" s="27"/>
      <c r="E41" s="27" t="s">
        <v>9</v>
      </c>
      <c r="F41" s="30">
        <f>B41-(2*B42)</f>
        <v>72</v>
      </c>
      <c r="G41" s="30">
        <v>85</v>
      </c>
      <c r="H41" s="27"/>
      <c r="I41" s="27">
        <f>COUNT(A9:A39)</f>
        <v>30</v>
      </c>
      <c r="J41" s="31">
        <v>72</v>
      </c>
      <c r="K41" s="5">
        <f>COUNT(A9:A39)</f>
        <v>30</v>
      </c>
      <c r="L41" s="27">
        <v>31</v>
      </c>
      <c r="M41" s="31">
        <v>85</v>
      </c>
      <c r="N41" s="11"/>
      <c r="O41" s="11"/>
      <c r="P41" s="11"/>
      <c r="Q41" s="11"/>
      <c r="R41" s="11"/>
    </row>
    <row r="42" spans="1:18" x14ac:dyDescent="0.2">
      <c r="A42" s="27" t="s">
        <v>7</v>
      </c>
      <c r="B42" s="29">
        <v>6.5</v>
      </c>
      <c r="C42" s="29">
        <v>6.5</v>
      </c>
      <c r="D42" s="27"/>
      <c r="E42" s="27" t="s">
        <v>10</v>
      </c>
      <c r="F42" s="30">
        <f>B41+(2*B42)</f>
        <v>98</v>
      </c>
      <c r="G42" s="30">
        <v>111</v>
      </c>
      <c r="H42" s="27"/>
      <c r="I42" s="27">
        <f>COUNT(A9:A39)</f>
        <v>30</v>
      </c>
      <c r="J42" s="31">
        <v>98</v>
      </c>
      <c r="K42" s="5">
        <f>COUNT(A9:A39)</f>
        <v>30</v>
      </c>
      <c r="L42" s="27">
        <v>31</v>
      </c>
      <c r="M42" s="31">
        <v>111</v>
      </c>
      <c r="N42" s="11"/>
      <c r="O42" s="11"/>
      <c r="P42" s="11"/>
      <c r="Q42" s="11"/>
      <c r="R42" s="11"/>
    </row>
    <row r="43" spans="1:18" x14ac:dyDescent="0.2">
      <c r="A43" s="27" t="s">
        <v>8</v>
      </c>
      <c r="B43" s="32">
        <f>B42/B41</f>
        <v>7.6470588235294124E-2</v>
      </c>
      <c r="C43" s="32">
        <f>C42/C41</f>
        <v>6.6326530612244902E-2</v>
      </c>
      <c r="D43" s="27"/>
      <c r="E43" s="27"/>
      <c r="F43" s="27"/>
      <c r="G43" s="27"/>
      <c r="H43" s="27"/>
      <c r="I43" s="27"/>
      <c r="J43" s="27"/>
      <c r="K43" s="5"/>
      <c r="L43" s="5"/>
      <c r="M43" s="5"/>
      <c r="N43" s="11"/>
      <c r="O43" s="11"/>
      <c r="P43" s="11"/>
      <c r="Q43" s="11"/>
      <c r="R43" s="11"/>
    </row>
    <row r="44" spans="1:18" x14ac:dyDescent="0.2">
      <c r="A44" s="27"/>
      <c r="B44" s="27"/>
      <c r="C44" s="27"/>
      <c r="D44" s="27"/>
      <c r="E44" s="33" t="s">
        <v>11</v>
      </c>
      <c r="F44" s="30">
        <f>B41-(3*B42)</f>
        <v>65.5</v>
      </c>
      <c r="G44" s="30">
        <f>C41-(3*C42)</f>
        <v>78.5</v>
      </c>
      <c r="H44" s="27"/>
      <c r="I44" s="27"/>
      <c r="J44" s="27"/>
      <c r="K44" s="5"/>
      <c r="L44" s="5"/>
      <c r="M44" s="5"/>
      <c r="N44" s="11"/>
      <c r="O44" s="11"/>
      <c r="P44" s="11"/>
      <c r="Q44" s="11"/>
      <c r="R44" s="11"/>
    </row>
    <row r="45" spans="1:18" x14ac:dyDescent="0.2">
      <c r="A45" s="27"/>
      <c r="B45" s="27"/>
      <c r="C45" s="27"/>
      <c r="D45" s="27"/>
      <c r="E45" s="33" t="s">
        <v>12</v>
      </c>
      <c r="F45" s="30">
        <f>B41+(3*B42)</f>
        <v>104.5</v>
      </c>
      <c r="G45" s="30">
        <f>C41+(3*C42)</f>
        <v>117.5</v>
      </c>
      <c r="H45" s="27"/>
      <c r="I45" s="27"/>
      <c r="J45" s="27"/>
      <c r="K45" s="5"/>
      <c r="L45" s="5"/>
      <c r="M45" s="5"/>
      <c r="N45" s="11"/>
      <c r="O45" s="11"/>
      <c r="P45" s="11"/>
      <c r="Q45" s="11"/>
      <c r="R45" s="11"/>
    </row>
    <row r="46" spans="1:18" x14ac:dyDescent="0.2">
      <c r="A46" s="27"/>
      <c r="B46" s="27"/>
      <c r="C46" s="27"/>
      <c r="D46" s="27"/>
      <c r="E46" s="27"/>
      <c r="F46" s="30"/>
      <c r="G46" s="30"/>
      <c r="H46" s="27"/>
      <c r="I46" s="27"/>
      <c r="J46" s="27"/>
      <c r="K46" s="5"/>
      <c r="L46" s="5"/>
      <c r="M46" s="5"/>
      <c r="N46" s="11"/>
      <c r="O46" s="11"/>
      <c r="P46" s="11"/>
      <c r="Q46" s="11"/>
      <c r="R46" s="11"/>
    </row>
    <row r="47" spans="1:18" x14ac:dyDescent="0.2">
      <c r="A47" s="27"/>
      <c r="B47" s="27"/>
      <c r="C47" s="27"/>
      <c r="D47" s="27"/>
      <c r="E47" s="33" t="s">
        <v>13</v>
      </c>
      <c r="F47" s="30">
        <f>B41-(4*B42)</f>
        <v>59</v>
      </c>
      <c r="G47" s="30">
        <f>C41-(4*C42)</f>
        <v>72</v>
      </c>
      <c r="H47" s="27"/>
      <c r="I47" s="61">
        <v>42461</v>
      </c>
      <c r="J47" s="27"/>
      <c r="K47" s="5"/>
      <c r="L47" s="5"/>
      <c r="M47" s="5"/>
      <c r="N47" s="11"/>
      <c r="O47" s="11"/>
      <c r="P47" s="11"/>
      <c r="Q47" s="11"/>
      <c r="R47" s="11"/>
    </row>
    <row r="48" spans="1:18" x14ac:dyDescent="0.2">
      <c r="A48" s="27"/>
      <c r="B48" s="27"/>
      <c r="C48" s="27"/>
      <c r="D48" s="27"/>
      <c r="E48" s="33" t="s">
        <v>14</v>
      </c>
      <c r="F48" s="30">
        <f>B41+(4*B42)</f>
        <v>111</v>
      </c>
      <c r="G48" s="30">
        <f>C41+(4*C42)</f>
        <v>124</v>
      </c>
      <c r="H48" s="27"/>
      <c r="I48" s="27"/>
      <c r="J48" s="27"/>
      <c r="K48" s="5"/>
      <c r="L48" s="5"/>
      <c r="M48" s="5"/>
      <c r="N48" s="11"/>
      <c r="O48" s="11"/>
      <c r="P48" s="11"/>
      <c r="Q48" s="11"/>
      <c r="R48" s="11"/>
    </row>
  </sheetData>
  <conditionalFormatting sqref="B28:B37">
    <cfRule type="cellIs" dxfId="11" priority="9" stopIfTrue="1" operator="between">
      <formula>#REF!</formula>
      <formula>#REF!</formula>
    </cfRule>
    <cfRule type="cellIs" dxfId="10" priority="10" stopIfTrue="1" operator="notBetween">
      <formula>#REF!</formula>
      <formula>#REF!</formula>
    </cfRule>
  </conditionalFormatting>
  <conditionalFormatting sqref="C28:C37">
    <cfRule type="cellIs" dxfId="9" priority="11" stopIfTrue="1" operator="between">
      <formula>#REF!</formula>
      <formula>#REF!</formula>
    </cfRule>
    <cfRule type="cellIs" dxfId="8" priority="12" stopIfTrue="1" operator="notBetween">
      <formula>#REF!</formula>
      <formula>#REF!</formula>
    </cfRule>
  </conditionalFormatting>
  <conditionalFormatting sqref="B9:B27">
    <cfRule type="cellIs" dxfId="7" priority="5" stopIfTrue="1" operator="between">
      <formula>#REF!</formula>
      <formula>#REF!</formula>
    </cfRule>
    <cfRule type="cellIs" dxfId="6" priority="6" stopIfTrue="1" operator="notBetween">
      <formula>#REF!</formula>
      <formula>#REF!</formula>
    </cfRule>
  </conditionalFormatting>
  <conditionalFormatting sqref="C9:C27">
    <cfRule type="cellIs" dxfId="5" priority="7" stopIfTrue="1" operator="between">
      <formula>#REF!</formula>
      <formula>#REF!</formula>
    </cfRule>
    <cfRule type="cellIs" dxfId="4" priority="8" stopIfTrue="1" operator="notBetween">
      <formula>#REF!</formula>
      <formula>#REF!</formula>
    </cfRule>
  </conditionalFormatting>
  <conditionalFormatting sqref="B38:B39">
    <cfRule type="cellIs" dxfId="3" priority="1" stopIfTrue="1" operator="between">
      <formula>#REF!</formula>
      <formula>#REF!</formula>
    </cfRule>
    <cfRule type="cellIs" dxfId="2" priority="2" stopIfTrue="1" operator="notBetween">
      <formula>#REF!</formula>
      <formula>#REF!</formula>
    </cfRule>
  </conditionalFormatting>
  <conditionalFormatting sqref="C38:C39">
    <cfRule type="cellIs" dxfId="1" priority="3" stopIfTrue="1" operator="between">
      <formula>#REF!</formula>
      <formula>#REF!</formula>
    </cfRule>
    <cfRule type="cellIs" dxfId="0" priority="4" stopIfTrue="1" operator="notBetween">
      <formula>#REF!</formula>
      <formula>#REF!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9288F-9CBF-489F-B05C-CCAE2BDCF18F}">
  <dimension ref="A3:R48"/>
  <sheetViews>
    <sheetView topLeftCell="C19" workbookViewId="0">
      <selection activeCell="A11" sqref="A11"/>
    </sheetView>
  </sheetViews>
  <sheetFormatPr defaultRowHeight="12.75" x14ac:dyDescent="0.2"/>
  <sheetData>
    <row r="3" spans="1:18" ht="13.5" thickBot="1" x14ac:dyDescent="0.25"/>
    <row r="4" spans="1:18" ht="14.25" thickTop="1" thickBot="1" x14ac:dyDescent="0.25">
      <c r="A4" s="40"/>
      <c r="B4" s="41" t="s">
        <v>0</v>
      </c>
      <c r="C4" s="41" t="s">
        <v>1</v>
      </c>
      <c r="D4" s="42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17.25" thickTop="1" thickBot="1" x14ac:dyDescent="0.3">
      <c r="A5" s="43" t="s">
        <v>19</v>
      </c>
      <c r="B5" s="44">
        <v>85</v>
      </c>
      <c r="C5" s="44">
        <v>72</v>
      </c>
      <c r="D5" s="44">
        <v>98</v>
      </c>
      <c r="E5" s="11"/>
      <c r="F5" s="11"/>
      <c r="G5" s="11"/>
      <c r="H5" s="18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16.5" thickBot="1" x14ac:dyDescent="0.3">
      <c r="A6" s="45" t="s">
        <v>20</v>
      </c>
      <c r="B6" s="46">
        <v>98</v>
      </c>
      <c r="C6" s="46">
        <v>85</v>
      </c>
      <c r="D6" s="47">
        <v>111</v>
      </c>
      <c r="E6" s="11"/>
      <c r="F6" s="11"/>
      <c r="G6" s="11"/>
      <c r="H6" s="18" t="s">
        <v>5</v>
      </c>
      <c r="I6" s="11" t="s">
        <v>25</v>
      </c>
      <c r="J6" s="11"/>
      <c r="K6" s="11"/>
      <c r="L6" s="11"/>
      <c r="M6" s="11"/>
      <c r="N6" s="11"/>
      <c r="O6" s="11"/>
      <c r="P6" s="11"/>
      <c r="Q6" s="11"/>
      <c r="R6" s="11"/>
    </row>
    <row r="7" spans="1:18" ht="14.25" thickTop="1" thickBot="1" x14ac:dyDescent="0.25">
      <c r="A7" s="48"/>
      <c r="B7" s="48"/>
      <c r="C7" s="48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16.5" thickTop="1" thickBot="1" x14ac:dyDescent="0.25">
      <c r="A8" s="50"/>
      <c r="B8" s="51" t="s">
        <v>19</v>
      </c>
      <c r="C8" s="51" t="s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6"/>
      <c r="O8" s="7" t="s">
        <v>3</v>
      </c>
      <c r="P8" s="7" t="s">
        <v>4</v>
      </c>
      <c r="Q8" s="11"/>
      <c r="R8" s="11"/>
    </row>
    <row r="9" spans="1:18" ht="15.75" thickTop="1" x14ac:dyDescent="0.2">
      <c r="A9" s="52"/>
      <c r="B9" s="37">
        <v>91.5</v>
      </c>
      <c r="C9" s="58">
        <v>101.2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6" t="s">
        <v>15</v>
      </c>
      <c r="O9" s="8">
        <f t="shared" ref="O9:P11" si="0">B41</f>
        <v>85</v>
      </c>
      <c r="P9" s="56">
        <v>98</v>
      </c>
      <c r="Q9" s="11"/>
      <c r="R9" s="11"/>
    </row>
    <row r="10" spans="1:18" ht="15" x14ac:dyDescent="0.2">
      <c r="A10" s="53">
        <v>43525</v>
      </c>
      <c r="B10" s="38">
        <v>93</v>
      </c>
      <c r="C10" s="59">
        <v>101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" t="s">
        <v>16</v>
      </c>
      <c r="O10" s="8">
        <f t="shared" si="0"/>
        <v>6.5</v>
      </c>
      <c r="P10" s="8">
        <f t="shared" si="0"/>
        <v>6.5</v>
      </c>
      <c r="Q10" s="11"/>
      <c r="R10" s="11"/>
    </row>
    <row r="11" spans="1:18" ht="15" x14ac:dyDescent="0.2">
      <c r="A11" s="53">
        <f t="shared" ref="A11:A39" si="1">SUM(DATEVALUE(TEXT(A10,"dd-mm-yyy")),1)</f>
        <v>43526</v>
      </c>
      <c r="B11" s="38">
        <v>94.1</v>
      </c>
      <c r="C11" s="59">
        <v>100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" t="s">
        <v>17</v>
      </c>
      <c r="O11" s="9">
        <f t="shared" si="0"/>
        <v>7.6470588235294124E-2</v>
      </c>
      <c r="P11" s="9">
        <f t="shared" si="0"/>
        <v>6.6326530612244902E-2</v>
      </c>
      <c r="Q11" s="11"/>
      <c r="R11" s="11"/>
    </row>
    <row r="12" spans="1:18" x14ac:dyDescent="0.2">
      <c r="A12" s="53">
        <f t="shared" si="1"/>
        <v>43527</v>
      </c>
      <c r="B12" s="38">
        <v>94</v>
      </c>
      <c r="C12" s="59">
        <v>103.6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x14ac:dyDescent="0.2">
      <c r="A13" s="53">
        <f t="shared" si="1"/>
        <v>43528</v>
      </c>
      <c r="B13" s="38">
        <v>96.3</v>
      </c>
      <c r="C13" s="59">
        <v>102.9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x14ac:dyDescent="0.2">
      <c r="A14" s="53">
        <f t="shared" si="1"/>
        <v>43529</v>
      </c>
      <c r="B14" s="38">
        <v>93.9</v>
      </c>
      <c r="C14" s="59">
        <v>102.1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">
      <c r="A15" s="53">
        <f t="shared" si="1"/>
        <v>43530</v>
      </c>
      <c r="B15" s="38">
        <v>96.7</v>
      </c>
      <c r="C15" s="59">
        <v>104.1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x14ac:dyDescent="0.2">
      <c r="A16" s="53">
        <f t="shared" si="1"/>
        <v>43531</v>
      </c>
      <c r="B16" s="38">
        <v>95</v>
      </c>
      <c r="C16" s="59">
        <v>103.1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62">
        <v>42491</v>
      </c>
      <c r="P16" s="11"/>
      <c r="Q16" s="11"/>
      <c r="R16" s="11"/>
    </row>
    <row r="17" spans="1:18" x14ac:dyDescent="0.2">
      <c r="A17" s="53">
        <f t="shared" si="1"/>
        <v>43532</v>
      </c>
      <c r="B17" s="38">
        <v>92.4</v>
      </c>
      <c r="C17" s="59">
        <v>102.1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53">
        <f t="shared" si="1"/>
        <v>43533</v>
      </c>
      <c r="B18" s="38">
        <v>95</v>
      </c>
      <c r="C18" s="59">
        <v>100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53">
        <f t="shared" si="1"/>
        <v>43534</v>
      </c>
      <c r="B19" s="38">
        <v>94</v>
      </c>
      <c r="C19" s="59">
        <v>100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">
      <c r="A20" s="53">
        <f t="shared" si="1"/>
        <v>43535</v>
      </c>
      <c r="B20" s="38">
        <v>96</v>
      </c>
      <c r="C20" s="59">
        <v>101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">
      <c r="A21" s="53">
        <f t="shared" si="1"/>
        <v>43536</v>
      </c>
      <c r="B21" s="38">
        <v>94.4</v>
      </c>
      <c r="C21" s="59">
        <v>99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">
      <c r="A22" s="53">
        <f t="shared" si="1"/>
        <v>43537</v>
      </c>
      <c r="B22" s="38">
        <v>90</v>
      </c>
      <c r="C22" s="59">
        <v>100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">
      <c r="A23" s="53">
        <f t="shared" si="1"/>
        <v>43538</v>
      </c>
      <c r="B23" s="38">
        <v>90</v>
      </c>
      <c r="C23" s="59">
        <v>95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x14ac:dyDescent="0.2">
      <c r="A24" s="53">
        <f t="shared" si="1"/>
        <v>43539</v>
      </c>
      <c r="B24" s="38">
        <v>85</v>
      </c>
      <c r="C24" s="59">
        <v>100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x14ac:dyDescent="0.2">
      <c r="A25" s="53">
        <f t="shared" si="1"/>
        <v>43540</v>
      </c>
      <c r="B25" s="38">
        <v>89</v>
      </c>
      <c r="C25" s="60">
        <v>105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x14ac:dyDescent="0.2">
      <c r="A26" s="53">
        <f t="shared" si="1"/>
        <v>43541</v>
      </c>
      <c r="B26" s="38">
        <v>92</v>
      </c>
      <c r="C26" s="38">
        <v>100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">
      <c r="A27" s="53">
        <f t="shared" si="1"/>
        <v>43542</v>
      </c>
      <c r="B27" s="38">
        <v>92.5</v>
      </c>
      <c r="C27" s="38">
        <v>105.2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x14ac:dyDescent="0.2">
      <c r="A28" s="53">
        <f t="shared" si="1"/>
        <v>43543</v>
      </c>
      <c r="B28" s="38">
        <v>91.5</v>
      </c>
      <c r="C28" s="38">
        <v>99.4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x14ac:dyDescent="0.2">
      <c r="A29" s="53">
        <f t="shared" si="1"/>
        <v>43544</v>
      </c>
      <c r="B29" s="38">
        <v>92.5</v>
      </c>
      <c r="C29" s="38">
        <v>96.4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">
      <c r="A30" s="53">
        <f t="shared" si="1"/>
        <v>43545</v>
      </c>
      <c r="B30" s="38">
        <v>93.1</v>
      </c>
      <c r="C30" s="38">
        <v>95.1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x14ac:dyDescent="0.2">
      <c r="A31" s="53">
        <f t="shared" si="1"/>
        <v>43546</v>
      </c>
      <c r="B31" s="38">
        <v>94.4</v>
      </c>
      <c r="C31" s="38">
        <v>99.4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">
      <c r="A32" s="53">
        <f t="shared" si="1"/>
        <v>43547</v>
      </c>
      <c r="B32" s="38"/>
      <c r="C32" s="38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x14ac:dyDescent="0.2">
      <c r="A33" s="53">
        <f t="shared" si="1"/>
        <v>43548</v>
      </c>
      <c r="B33" s="38"/>
      <c r="C33" s="38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x14ac:dyDescent="0.2">
      <c r="A34" s="53">
        <f t="shared" si="1"/>
        <v>43549</v>
      </c>
      <c r="B34" s="38"/>
      <c r="C34" s="38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x14ac:dyDescent="0.2">
      <c r="A35" s="53">
        <f t="shared" si="1"/>
        <v>43550</v>
      </c>
      <c r="B35" s="38"/>
      <c r="C35" s="38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x14ac:dyDescent="0.2">
      <c r="A36" s="53">
        <f t="shared" si="1"/>
        <v>43551</v>
      </c>
      <c r="B36" s="38"/>
      <c r="C36" s="38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x14ac:dyDescent="0.2">
      <c r="A37" s="53">
        <f t="shared" si="1"/>
        <v>43552</v>
      </c>
      <c r="B37" s="57"/>
      <c r="C37" s="38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x14ac:dyDescent="0.2">
      <c r="A38" s="53">
        <f t="shared" si="1"/>
        <v>43553</v>
      </c>
      <c r="B38" s="57"/>
      <c r="C38" s="38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x14ac:dyDescent="0.2">
      <c r="A39" s="53">
        <f t="shared" si="1"/>
        <v>43554</v>
      </c>
      <c r="B39" s="57"/>
      <c r="C39" s="38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x14ac:dyDescent="0.2">
      <c r="A40" s="27"/>
      <c r="B40" s="28" t="s">
        <v>3</v>
      </c>
      <c r="C40" s="28" t="s">
        <v>4</v>
      </c>
      <c r="D40" s="27"/>
      <c r="E40" s="27"/>
      <c r="F40" s="27" t="s">
        <v>3</v>
      </c>
      <c r="G40" s="27" t="s">
        <v>4</v>
      </c>
      <c r="H40" s="27"/>
      <c r="I40" s="27"/>
      <c r="J40" s="27" t="s">
        <v>3</v>
      </c>
      <c r="K40" s="5"/>
      <c r="L40" s="27"/>
      <c r="M40" s="4" t="s">
        <v>4</v>
      </c>
      <c r="N40" s="11"/>
      <c r="O40" s="11"/>
      <c r="P40" s="11"/>
      <c r="Q40" s="11"/>
      <c r="R40" s="11"/>
    </row>
    <row r="41" spans="1:18" x14ac:dyDescent="0.2">
      <c r="A41" s="27" t="s">
        <v>6</v>
      </c>
      <c r="B41" s="29">
        <v>85</v>
      </c>
      <c r="C41" s="29">
        <v>98</v>
      </c>
      <c r="D41" s="27"/>
      <c r="E41" s="27" t="s">
        <v>9</v>
      </c>
      <c r="F41" s="30">
        <f>B41-(2*B42)</f>
        <v>72</v>
      </c>
      <c r="G41" s="30">
        <v>85</v>
      </c>
      <c r="H41" s="27"/>
      <c r="I41" s="27">
        <f>COUNT(A9:A39)</f>
        <v>30</v>
      </c>
      <c r="J41" s="31">
        <v>72</v>
      </c>
      <c r="K41" s="5">
        <f>COUNT(A9:A39)</f>
        <v>30</v>
      </c>
      <c r="L41" s="27">
        <v>31</v>
      </c>
      <c r="M41" s="31">
        <v>85</v>
      </c>
      <c r="N41" s="11"/>
      <c r="O41" s="11"/>
      <c r="P41" s="11"/>
      <c r="Q41" s="11"/>
      <c r="R41" s="11"/>
    </row>
    <row r="42" spans="1:18" x14ac:dyDescent="0.2">
      <c r="A42" s="27" t="s">
        <v>7</v>
      </c>
      <c r="B42" s="29">
        <v>6.5</v>
      </c>
      <c r="C42" s="29">
        <v>6.5</v>
      </c>
      <c r="D42" s="27"/>
      <c r="E42" s="27" t="s">
        <v>10</v>
      </c>
      <c r="F42" s="30">
        <f>B41+(2*B42)</f>
        <v>98</v>
      </c>
      <c r="G42" s="30">
        <v>111</v>
      </c>
      <c r="H42" s="27"/>
      <c r="I42" s="27">
        <f>COUNT(A9:A39)</f>
        <v>30</v>
      </c>
      <c r="J42" s="31">
        <v>98</v>
      </c>
      <c r="K42" s="5">
        <f>COUNT(A9:A39)</f>
        <v>30</v>
      </c>
      <c r="L42" s="27">
        <v>31</v>
      </c>
      <c r="M42" s="31">
        <v>111</v>
      </c>
      <c r="N42" s="11"/>
      <c r="O42" s="11"/>
      <c r="P42" s="11"/>
      <c r="Q42" s="11"/>
      <c r="R42" s="11"/>
    </row>
    <row r="43" spans="1:18" x14ac:dyDescent="0.2">
      <c r="A43" s="27" t="s">
        <v>8</v>
      </c>
      <c r="B43" s="32">
        <f>B42/B41</f>
        <v>7.6470588235294124E-2</v>
      </c>
      <c r="C43" s="32">
        <f>C42/C41</f>
        <v>6.6326530612244902E-2</v>
      </c>
      <c r="D43" s="27"/>
      <c r="E43" s="27"/>
      <c r="F43" s="27"/>
      <c r="G43" s="27"/>
      <c r="H43" s="27"/>
      <c r="I43" s="27"/>
      <c r="J43" s="27"/>
      <c r="K43" s="5"/>
      <c r="L43" s="5"/>
      <c r="M43" s="5"/>
      <c r="N43" s="11"/>
      <c r="O43" s="11"/>
      <c r="P43" s="11"/>
      <c r="Q43" s="11"/>
      <c r="R43" s="11"/>
    </row>
    <row r="44" spans="1:18" x14ac:dyDescent="0.2">
      <c r="A44" s="27"/>
      <c r="B44" s="27"/>
      <c r="C44" s="27"/>
      <c r="D44" s="27"/>
      <c r="E44" s="33" t="s">
        <v>11</v>
      </c>
      <c r="F44" s="30">
        <f>B41-(3*B42)</f>
        <v>65.5</v>
      </c>
      <c r="G44" s="30">
        <f>C41-(3*C42)</f>
        <v>78.5</v>
      </c>
      <c r="H44" s="27"/>
      <c r="I44" s="27"/>
      <c r="J44" s="27"/>
      <c r="K44" s="5"/>
      <c r="L44" s="5"/>
      <c r="M44" s="5"/>
      <c r="N44" s="11"/>
      <c r="O44" s="11"/>
      <c r="P44" s="11"/>
      <c r="Q44" s="11"/>
      <c r="R44" s="11"/>
    </row>
    <row r="45" spans="1:18" x14ac:dyDescent="0.2">
      <c r="A45" s="27"/>
      <c r="B45" s="27"/>
      <c r="C45" s="27"/>
      <c r="D45" s="27"/>
      <c r="E45" s="33" t="s">
        <v>12</v>
      </c>
      <c r="F45" s="30">
        <f>B41+(3*B42)</f>
        <v>104.5</v>
      </c>
      <c r="G45" s="30">
        <f>C41+(3*C42)</f>
        <v>117.5</v>
      </c>
      <c r="H45" s="27"/>
      <c r="I45" s="27"/>
      <c r="J45" s="27"/>
      <c r="K45" s="5"/>
      <c r="L45" s="5"/>
      <c r="M45" s="5"/>
      <c r="N45" s="11"/>
      <c r="O45" s="11"/>
      <c r="P45" s="11"/>
      <c r="Q45" s="11"/>
      <c r="R45" s="11"/>
    </row>
    <row r="46" spans="1:18" x14ac:dyDescent="0.2">
      <c r="A46" s="27"/>
      <c r="B46" s="27"/>
      <c r="C46" s="27"/>
      <c r="D46" s="27"/>
      <c r="E46" s="27"/>
      <c r="F46" s="30"/>
      <c r="G46" s="30"/>
      <c r="H46" s="27"/>
      <c r="I46" s="27"/>
      <c r="J46" s="27"/>
      <c r="K46" s="5"/>
      <c r="L46" s="5"/>
      <c r="M46" s="5"/>
      <c r="N46" s="11"/>
      <c r="O46" s="11"/>
      <c r="P46" s="11"/>
      <c r="Q46" s="11"/>
      <c r="R46" s="11"/>
    </row>
    <row r="47" spans="1:18" x14ac:dyDescent="0.2">
      <c r="A47" s="27"/>
      <c r="B47" s="27"/>
      <c r="C47" s="27"/>
      <c r="D47" s="27"/>
      <c r="E47" s="33" t="s">
        <v>13</v>
      </c>
      <c r="F47" s="30">
        <f>B41-(4*B42)</f>
        <v>59</v>
      </c>
      <c r="G47" s="30">
        <f>C41-(4*C42)</f>
        <v>72</v>
      </c>
      <c r="H47" s="27"/>
      <c r="I47" s="61">
        <v>42461</v>
      </c>
      <c r="J47" s="27"/>
      <c r="K47" s="5"/>
      <c r="L47" s="5"/>
      <c r="M47" s="5"/>
      <c r="N47" s="11"/>
      <c r="O47" s="11"/>
      <c r="P47" s="11"/>
      <c r="Q47" s="11"/>
      <c r="R47" s="11"/>
    </row>
    <row r="48" spans="1:18" x14ac:dyDescent="0.2">
      <c r="A48" s="27"/>
      <c r="B48" s="27"/>
      <c r="C48" s="27"/>
      <c r="D48" s="27"/>
      <c r="E48" s="33" t="s">
        <v>14</v>
      </c>
      <c r="F48" s="30">
        <f>B41+(4*B42)</f>
        <v>111</v>
      </c>
      <c r="G48" s="30">
        <f>C41+(4*C42)</f>
        <v>124</v>
      </c>
      <c r="H48" s="27"/>
      <c r="I48" s="27"/>
      <c r="J48" s="27"/>
      <c r="K48" s="5"/>
      <c r="L48" s="5"/>
      <c r="M48" s="5"/>
      <c r="N48" s="11"/>
      <c r="O48" s="11"/>
      <c r="P48" s="11"/>
      <c r="Q48" s="11"/>
      <c r="R48" s="11"/>
    </row>
  </sheetData>
  <conditionalFormatting sqref="B28:B37">
    <cfRule type="cellIs" dxfId="23" priority="9" stopIfTrue="1" operator="between">
      <formula>#REF!</formula>
      <formula>#REF!</formula>
    </cfRule>
    <cfRule type="cellIs" dxfId="22" priority="10" stopIfTrue="1" operator="notBetween">
      <formula>#REF!</formula>
      <formula>#REF!</formula>
    </cfRule>
  </conditionalFormatting>
  <conditionalFormatting sqref="C28:C37">
    <cfRule type="cellIs" dxfId="21" priority="11" stopIfTrue="1" operator="between">
      <formula>#REF!</formula>
      <formula>#REF!</formula>
    </cfRule>
    <cfRule type="cellIs" dxfId="20" priority="12" stopIfTrue="1" operator="notBetween">
      <formula>#REF!</formula>
      <formula>#REF!</formula>
    </cfRule>
  </conditionalFormatting>
  <conditionalFormatting sqref="B9:B27">
    <cfRule type="cellIs" dxfId="19" priority="5" stopIfTrue="1" operator="between">
      <formula>#REF!</formula>
      <formula>#REF!</formula>
    </cfRule>
    <cfRule type="cellIs" dxfId="18" priority="6" stopIfTrue="1" operator="notBetween">
      <formula>#REF!</formula>
      <formula>#REF!</formula>
    </cfRule>
  </conditionalFormatting>
  <conditionalFormatting sqref="C9:C27">
    <cfRule type="cellIs" dxfId="17" priority="7" stopIfTrue="1" operator="between">
      <formula>#REF!</formula>
      <formula>#REF!</formula>
    </cfRule>
    <cfRule type="cellIs" dxfId="16" priority="8" stopIfTrue="1" operator="notBetween">
      <formula>#REF!</formula>
      <formula>#REF!</formula>
    </cfRule>
  </conditionalFormatting>
  <conditionalFormatting sqref="B38:B39">
    <cfRule type="cellIs" dxfId="15" priority="1" stopIfTrue="1" operator="between">
      <formula>#REF!</formula>
      <formula>#REF!</formula>
    </cfRule>
    <cfRule type="cellIs" dxfId="14" priority="2" stopIfTrue="1" operator="notBetween">
      <formula>#REF!</formula>
      <formula>#REF!</formula>
    </cfRule>
  </conditionalFormatting>
  <conditionalFormatting sqref="C38:C39">
    <cfRule type="cellIs" dxfId="13" priority="3" stopIfTrue="1" operator="between">
      <formula>#REF!</formula>
      <formula>#REF!</formula>
    </cfRule>
    <cfRule type="cellIs" dxfId="12" priority="4" stopIfTrue="1" operator="notBetween">
      <formula>#REF!</formula>
      <formula>#REF!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0"/>
  <sheetViews>
    <sheetView topLeftCell="A17" workbookViewId="0">
      <selection activeCell="I20" sqref="I20"/>
    </sheetView>
  </sheetViews>
  <sheetFormatPr defaultRowHeight="12.75" x14ac:dyDescent="0.2"/>
  <cols>
    <col min="1" max="4" width="14.28515625" style="11" customWidth="1"/>
    <col min="5" max="14" width="9.140625" style="11"/>
    <col min="15" max="15" width="9.42578125" style="11" customWidth="1"/>
    <col min="16" max="16" width="10.5703125" style="11" customWidth="1"/>
    <col min="17" max="16384" width="9.140625" style="11"/>
  </cols>
  <sheetData>
    <row r="1" spans="1:16" ht="18" x14ac:dyDescent="0.25">
      <c r="A1" s="10" t="s">
        <v>18</v>
      </c>
    </row>
    <row r="2" spans="1:16" ht="7.5" customHeight="1" thickBot="1" x14ac:dyDescent="0.25"/>
    <row r="3" spans="1:16" ht="14.25" thickTop="1" thickBot="1" x14ac:dyDescent="0.25">
      <c r="A3" s="40"/>
      <c r="B3" s="41" t="s">
        <v>0</v>
      </c>
      <c r="C3" s="41" t="s">
        <v>1</v>
      </c>
      <c r="D3" s="42" t="s">
        <v>2</v>
      </c>
    </row>
    <row r="4" spans="1:16" ht="17.25" thickTop="1" thickBot="1" x14ac:dyDescent="0.3">
      <c r="A4" s="43" t="s">
        <v>19</v>
      </c>
      <c r="B4" s="44">
        <v>98.3</v>
      </c>
      <c r="C4" s="44">
        <v>94.3</v>
      </c>
      <c r="D4" s="44">
        <v>102.3</v>
      </c>
      <c r="H4" s="18"/>
    </row>
    <row r="5" spans="1:16" ht="16.5" thickBot="1" x14ac:dyDescent="0.3">
      <c r="A5" s="45" t="s">
        <v>20</v>
      </c>
      <c r="B5" s="46">
        <v>106.9</v>
      </c>
      <c r="C5" s="46">
        <v>102.9</v>
      </c>
      <c r="D5" s="47">
        <v>110.9</v>
      </c>
      <c r="H5" s="18" t="s">
        <v>5</v>
      </c>
      <c r="I5" s="11" t="s">
        <v>22</v>
      </c>
    </row>
    <row r="6" spans="1:16" ht="7.5" customHeight="1" thickTop="1" thickBot="1" x14ac:dyDescent="0.25">
      <c r="A6" s="48"/>
      <c r="B6" s="48"/>
      <c r="C6" s="48"/>
    </row>
    <row r="7" spans="1:16" ht="16.5" thickTop="1" thickBot="1" x14ac:dyDescent="0.25">
      <c r="A7" s="50"/>
      <c r="B7" s="51" t="s">
        <v>19</v>
      </c>
      <c r="C7" s="51" t="s">
        <v>20</v>
      </c>
      <c r="N7" s="6"/>
      <c r="O7" s="7" t="s">
        <v>3</v>
      </c>
      <c r="P7" s="7" t="s">
        <v>4</v>
      </c>
    </row>
    <row r="8" spans="1:16" ht="15.75" thickTop="1" x14ac:dyDescent="0.2">
      <c r="A8" s="52">
        <v>42032</v>
      </c>
      <c r="B8" s="37">
        <v>97.6</v>
      </c>
      <c r="C8" s="37">
        <v>105.9</v>
      </c>
      <c r="N8" s="6" t="s">
        <v>15</v>
      </c>
      <c r="O8" s="8">
        <f t="shared" ref="O8:P10" si="0">B42</f>
        <v>98.3</v>
      </c>
      <c r="P8" s="8">
        <f t="shared" si="0"/>
        <v>106.9</v>
      </c>
    </row>
    <row r="9" spans="1:16" ht="15" x14ac:dyDescent="0.2">
      <c r="A9" s="53">
        <f>SUM(DATEVALUE(TEXT(A8,"dd-mm-yyy")),1)</f>
        <v>42033</v>
      </c>
      <c r="B9" s="38">
        <v>97.8</v>
      </c>
      <c r="C9" s="38">
        <v>106.2</v>
      </c>
      <c r="N9" s="6" t="s">
        <v>16</v>
      </c>
      <c r="O9" s="8">
        <f t="shared" si="0"/>
        <v>4</v>
      </c>
      <c r="P9" s="8">
        <f t="shared" si="0"/>
        <v>4</v>
      </c>
    </row>
    <row r="10" spans="1:16" ht="15" x14ac:dyDescent="0.2">
      <c r="A10" s="53">
        <f>SUM(DATEVALUE(TEXT(A9,"dd-mm-yyy")),1)</f>
        <v>42034</v>
      </c>
      <c r="B10" s="38">
        <v>97.1</v>
      </c>
      <c r="C10" s="38">
        <v>104.8</v>
      </c>
      <c r="N10" s="6" t="s">
        <v>17</v>
      </c>
      <c r="O10" s="9">
        <f t="shared" si="0"/>
        <v>4.0691759918616482E-2</v>
      </c>
      <c r="P10" s="9">
        <f t="shared" si="0"/>
        <v>3.7418147801683815E-2</v>
      </c>
    </row>
    <row r="11" spans="1:16" x14ac:dyDescent="0.2">
      <c r="A11" s="53">
        <f t="shared" ref="A11:A39" si="1">SUM(DATEVALUE(TEXT(A10,"dd-mm-yyy")),1)</f>
        <v>42035</v>
      </c>
      <c r="B11" s="38">
        <v>97.1</v>
      </c>
      <c r="C11" s="38">
        <v>104.8</v>
      </c>
    </row>
    <row r="12" spans="1:16" x14ac:dyDescent="0.2">
      <c r="A12" s="53">
        <f t="shared" si="1"/>
        <v>42036</v>
      </c>
      <c r="B12" s="38">
        <v>98.1</v>
      </c>
      <c r="C12" s="38">
        <v>105.8</v>
      </c>
    </row>
    <row r="13" spans="1:16" x14ac:dyDescent="0.2">
      <c r="A13" s="53">
        <f t="shared" si="1"/>
        <v>42037</v>
      </c>
      <c r="B13" s="38">
        <v>98.3</v>
      </c>
      <c r="C13" s="38">
        <v>105.1</v>
      </c>
    </row>
    <row r="14" spans="1:16" x14ac:dyDescent="0.2">
      <c r="A14" s="53">
        <f t="shared" si="1"/>
        <v>42038</v>
      </c>
      <c r="B14" s="38">
        <v>97.9</v>
      </c>
      <c r="C14" s="38">
        <v>105.3</v>
      </c>
    </row>
    <row r="15" spans="1:16" x14ac:dyDescent="0.2">
      <c r="A15" s="53">
        <f t="shared" si="1"/>
        <v>42039</v>
      </c>
      <c r="B15" s="38">
        <v>97.9</v>
      </c>
      <c r="C15" s="38">
        <v>105.8</v>
      </c>
    </row>
    <row r="16" spans="1:16" x14ac:dyDescent="0.2">
      <c r="A16" s="53">
        <f t="shared" si="1"/>
        <v>42040</v>
      </c>
      <c r="B16" s="38">
        <v>97.9</v>
      </c>
      <c r="C16" s="38">
        <v>105.9</v>
      </c>
    </row>
    <row r="17" spans="1:3" x14ac:dyDescent="0.2">
      <c r="A17" s="53">
        <f t="shared" si="1"/>
        <v>42041</v>
      </c>
      <c r="B17" s="38">
        <v>97.9</v>
      </c>
      <c r="C17" s="38">
        <v>105.9</v>
      </c>
    </row>
    <row r="18" spans="1:3" x14ac:dyDescent="0.2">
      <c r="A18" s="53">
        <f t="shared" si="1"/>
        <v>42042</v>
      </c>
      <c r="B18" s="38">
        <v>97.9</v>
      </c>
      <c r="C18" s="38">
        <v>105.8</v>
      </c>
    </row>
    <row r="19" spans="1:3" x14ac:dyDescent="0.2">
      <c r="A19" s="53">
        <f t="shared" si="1"/>
        <v>42043</v>
      </c>
      <c r="B19" s="38">
        <v>98.2</v>
      </c>
      <c r="C19" s="38">
        <v>105.2</v>
      </c>
    </row>
    <row r="20" spans="1:3" x14ac:dyDescent="0.2">
      <c r="A20" s="53">
        <f t="shared" si="1"/>
        <v>42044</v>
      </c>
      <c r="B20" s="38">
        <v>97.9</v>
      </c>
      <c r="C20" s="38">
        <v>105.7</v>
      </c>
    </row>
    <row r="21" spans="1:3" x14ac:dyDescent="0.2">
      <c r="A21" s="53">
        <f t="shared" si="1"/>
        <v>42045</v>
      </c>
      <c r="B21" s="38">
        <v>97.9</v>
      </c>
      <c r="C21" s="38">
        <v>106.1</v>
      </c>
    </row>
    <row r="22" spans="1:3" x14ac:dyDescent="0.2">
      <c r="A22" s="53">
        <f t="shared" si="1"/>
        <v>42046</v>
      </c>
      <c r="B22" s="38">
        <v>98.1</v>
      </c>
      <c r="C22" s="38">
        <v>105.7</v>
      </c>
    </row>
    <row r="23" spans="1:3" x14ac:dyDescent="0.2">
      <c r="A23" s="53">
        <f t="shared" si="1"/>
        <v>42047</v>
      </c>
      <c r="B23" s="38">
        <v>97.9</v>
      </c>
      <c r="C23" s="38">
        <v>106</v>
      </c>
    </row>
    <row r="24" spans="1:3" x14ac:dyDescent="0.2">
      <c r="A24" s="53">
        <f t="shared" si="1"/>
        <v>42048</v>
      </c>
      <c r="B24" s="38">
        <v>97.9</v>
      </c>
      <c r="C24" s="38">
        <v>106</v>
      </c>
    </row>
    <row r="25" spans="1:3" x14ac:dyDescent="0.2">
      <c r="A25" s="53">
        <f t="shared" si="1"/>
        <v>42049</v>
      </c>
      <c r="B25" s="38">
        <v>97.2</v>
      </c>
      <c r="C25" s="38">
        <v>105.7</v>
      </c>
    </row>
    <row r="26" spans="1:3" x14ac:dyDescent="0.2">
      <c r="A26" s="53">
        <f t="shared" si="1"/>
        <v>42050</v>
      </c>
      <c r="B26" s="38">
        <v>97.8</v>
      </c>
      <c r="C26" s="38">
        <v>104.8</v>
      </c>
    </row>
    <row r="27" spans="1:3" x14ac:dyDescent="0.2">
      <c r="A27" s="53">
        <f t="shared" si="1"/>
        <v>42051</v>
      </c>
      <c r="B27" s="38">
        <v>99</v>
      </c>
      <c r="C27" s="38">
        <v>106.6</v>
      </c>
    </row>
    <row r="28" spans="1:3" x14ac:dyDescent="0.2">
      <c r="A28" s="53">
        <f t="shared" si="1"/>
        <v>42052</v>
      </c>
      <c r="B28" s="38">
        <v>98.6</v>
      </c>
      <c r="C28" s="38">
        <v>106.3</v>
      </c>
    </row>
    <row r="29" spans="1:3" x14ac:dyDescent="0.2">
      <c r="A29" s="53">
        <f t="shared" si="1"/>
        <v>42053</v>
      </c>
      <c r="B29" s="38">
        <v>97.9</v>
      </c>
      <c r="C29" s="38">
        <v>105.9</v>
      </c>
    </row>
    <row r="30" spans="1:3" x14ac:dyDescent="0.2">
      <c r="A30" s="53">
        <f t="shared" si="1"/>
        <v>42054</v>
      </c>
      <c r="B30" s="38">
        <v>97.9</v>
      </c>
      <c r="C30" s="38">
        <v>105.9</v>
      </c>
    </row>
    <row r="31" spans="1:3" x14ac:dyDescent="0.2">
      <c r="A31" s="53">
        <f t="shared" si="1"/>
        <v>42055</v>
      </c>
      <c r="B31" s="38">
        <v>97.9</v>
      </c>
      <c r="C31" s="38">
        <v>105.9</v>
      </c>
    </row>
    <row r="32" spans="1:3" x14ac:dyDescent="0.2">
      <c r="A32" s="53">
        <f t="shared" si="1"/>
        <v>42056</v>
      </c>
      <c r="B32" s="38">
        <v>97.9</v>
      </c>
      <c r="C32" s="38">
        <v>105.9</v>
      </c>
    </row>
    <row r="33" spans="1:13" x14ac:dyDescent="0.2">
      <c r="A33" s="53">
        <f t="shared" si="1"/>
        <v>42057</v>
      </c>
      <c r="B33" s="38">
        <v>98.5</v>
      </c>
      <c r="C33" s="38">
        <v>106</v>
      </c>
    </row>
    <row r="34" spans="1:13" x14ac:dyDescent="0.2">
      <c r="A34" s="53">
        <f t="shared" si="1"/>
        <v>42058</v>
      </c>
      <c r="B34" s="38">
        <v>97.9</v>
      </c>
      <c r="C34" s="38">
        <v>106.2</v>
      </c>
    </row>
    <row r="35" spans="1:13" x14ac:dyDescent="0.2">
      <c r="A35" s="53">
        <f t="shared" si="1"/>
        <v>42059</v>
      </c>
      <c r="B35" s="38">
        <v>98.9</v>
      </c>
      <c r="C35" s="38">
        <v>106.1</v>
      </c>
    </row>
    <row r="36" spans="1:13" x14ac:dyDescent="0.2">
      <c r="A36" s="53">
        <f t="shared" si="1"/>
        <v>42060</v>
      </c>
      <c r="B36" s="38">
        <v>98.6</v>
      </c>
      <c r="C36" s="38">
        <v>106.5</v>
      </c>
    </row>
    <row r="37" spans="1:13" ht="13.5" thickBot="1" x14ac:dyDescent="0.25">
      <c r="A37" s="53">
        <f t="shared" si="1"/>
        <v>42061</v>
      </c>
      <c r="B37" s="38">
        <v>98.9</v>
      </c>
      <c r="C37" s="39">
        <v>106.3</v>
      </c>
    </row>
    <row r="38" spans="1:13" ht="14.25" thickTop="1" thickBot="1" x14ac:dyDescent="0.25">
      <c r="A38" s="53">
        <f t="shared" si="1"/>
        <v>42062</v>
      </c>
      <c r="B38" s="39">
        <v>98.9</v>
      </c>
      <c r="C38" s="39">
        <v>106.3</v>
      </c>
    </row>
    <row r="39" spans="1:13" ht="14.25" thickTop="1" thickBot="1" x14ac:dyDescent="0.25">
      <c r="A39" s="53">
        <f t="shared" si="1"/>
        <v>42063</v>
      </c>
      <c r="B39" s="39">
        <v>98.9</v>
      </c>
      <c r="C39" s="39">
        <v>106.2</v>
      </c>
      <c r="E39" s="49"/>
    </row>
    <row r="40" spans="1:13" ht="13.5" thickTop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">
      <c r="A41" s="27"/>
      <c r="B41" s="28" t="s">
        <v>3</v>
      </c>
      <c r="C41" s="28" t="s">
        <v>4</v>
      </c>
      <c r="D41" s="27"/>
      <c r="E41" s="27"/>
      <c r="F41" s="27" t="s">
        <v>3</v>
      </c>
      <c r="G41" s="27" t="s">
        <v>4</v>
      </c>
      <c r="H41" s="27"/>
      <c r="I41" s="27"/>
      <c r="J41" s="27" t="s">
        <v>3</v>
      </c>
      <c r="K41" s="5"/>
      <c r="L41" s="5" t="s">
        <v>4</v>
      </c>
      <c r="M41" s="5"/>
    </row>
    <row r="42" spans="1:13" x14ac:dyDescent="0.2">
      <c r="A42" s="27" t="s">
        <v>6</v>
      </c>
      <c r="B42" s="29">
        <v>98.3</v>
      </c>
      <c r="C42" s="29">
        <v>106.9</v>
      </c>
      <c r="D42" s="27"/>
      <c r="E42" s="27" t="s">
        <v>9</v>
      </c>
      <c r="F42" s="30">
        <f>B42-(2*B43)</f>
        <v>90.3</v>
      </c>
      <c r="G42" s="30">
        <f>C42-(2*C43)</f>
        <v>98.9</v>
      </c>
      <c r="H42" s="27"/>
      <c r="I42" s="27">
        <f>COUNT(A8:A38)</f>
        <v>31</v>
      </c>
      <c r="J42" s="31">
        <f>F42</f>
        <v>90.3</v>
      </c>
      <c r="K42" s="5">
        <f>COUNT(A8:A38)</f>
        <v>31</v>
      </c>
      <c r="L42" s="26">
        <f>G42</f>
        <v>98.9</v>
      </c>
      <c r="M42" s="5"/>
    </row>
    <row r="43" spans="1:13" x14ac:dyDescent="0.2">
      <c r="A43" s="27" t="s">
        <v>7</v>
      </c>
      <c r="B43" s="29">
        <v>4</v>
      </c>
      <c r="C43" s="29">
        <v>4</v>
      </c>
      <c r="D43" s="27"/>
      <c r="E43" s="27" t="s">
        <v>10</v>
      </c>
      <c r="F43" s="30">
        <f>B42+(2*B43)</f>
        <v>106.3</v>
      </c>
      <c r="G43" s="30">
        <f>C42+(C43)</f>
        <v>110.9</v>
      </c>
      <c r="H43" s="27"/>
      <c r="I43" s="27">
        <f>COUNT(A8:A38)</f>
        <v>31</v>
      </c>
      <c r="J43" s="31">
        <f>F43</f>
        <v>106.3</v>
      </c>
      <c r="K43" s="5">
        <f>COUNT(A8:A38)</f>
        <v>31</v>
      </c>
      <c r="L43" s="26">
        <f>G43</f>
        <v>110.9</v>
      </c>
      <c r="M43" s="5"/>
    </row>
    <row r="44" spans="1:13" x14ac:dyDescent="0.2">
      <c r="A44" s="27" t="s">
        <v>8</v>
      </c>
      <c r="B44" s="32">
        <f>B43/B42</f>
        <v>4.0691759918616482E-2</v>
      </c>
      <c r="C44" s="32">
        <f>C43/C42</f>
        <v>3.7418147801683815E-2</v>
      </c>
      <c r="D44" s="27"/>
      <c r="E44" s="27"/>
      <c r="F44" s="27"/>
      <c r="G44" s="27"/>
      <c r="H44" s="27"/>
      <c r="I44" s="27"/>
      <c r="J44" s="27"/>
      <c r="K44" s="5"/>
      <c r="L44" s="5"/>
      <c r="M44" s="5"/>
    </row>
    <row r="45" spans="1:13" x14ac:dyDescent="0.2">
      <c r="A45" s="27"/>
      <c r="B45" s="27"/>
      <c r="C45" s="27"/>
      <c r="D45" s="27"/>
      <c r="E45" s="33" t="s">
        <v>11</v>
      </c>
      <c r="F45" s="30">
        <f>B42-(3*B43)</f>
        <v>86.3</v>
      </c>
      <c r="G45" s="30">
        <f>C42-(3*C43)</f>
        <v>94.9</v>
      </c>
      <c r="H45" s="27"/>
      <c r="I45" s="27"/>
      <c r="J45" s="27"/>
      <c r="K45" s="5"/>
      <c r="L45" s="5"/>
      <c r="M45" s="5"/>
    </row>
    <row r="46" spans="1:13" x14ac:dyDescent="0.2">
      <c r="A46" s="27"/>
      <c r="B46" s="27"/>
      <c r="C46" s="27"/>
      <c r="D46" s="27"/>
      <c r="E46" s="33" t="s">
        <v>12</v>
      </c>
      <c r="F46" s="30">
        <f>B42+(3*B43)</f>
        <v>110.3</v>
      </c>
      <c r="G46" s="30">
        <f>C42+(3*C43)</f>
        <v>118.9</v>
      </c>
      <c r="H46" s="27"/>
      <c r="I46" s="27"/>
      <c r="J46" s="27"/>
      <c r="K46" s="5"/>
      <c r="L46" s="5"/>
      <c r="M46" s="5"/>
    </row>
    <row r="47" spans="1:13" x14ac:dyDescent="0.2">
      <c r="A47" s="27"/>
      <c r="B47" s="27"/>
      <c r="C47" s="27"/>
      <c r="D47" s="27"/>
      <c r="E47" s="27"/>
      <c r="F47" s="30"/>
      <c r="G47" s="30"/>
      <c r="H47" s="27"/>
      <c r="I47" s="27"/>
      <c r="J47" s="27"/>
      <c r="K47" s="5"/>
      <c r="L47" s="5"/>
      <c r="M47" s="5"/>
    </row>
    <row r="48" spans="1:13" x14ac:dyDescent="0.2">
      <c r="A48" s="27"/>
      <c r="B48" s="27"/>
      <c r="C48" s="27"/>
      <c r="D48" s="27"/>
      <c r="E48" s="33" t="s">
        <v>13</v>
      </c>
      <c r="F48" s="30">
        <f>B42-(4*B43)</f>
        <v>82.3</v>
      </c>
      <c r="G48" s="30">
        <f>C42-(4*C43)</f>
        <v>90.9</v>
      </c>
      <c r="H48" s="27"/>
      <c r="I48" s="27"/>
      <c r="J48" s="27"/>
      <c r="K48" s="5"/>
      <c r="L48" s="5"/>
      <c r="M48" s="5"/>
    </row>
    <row r="49" spans="1:13" x14ac:dyDescent="0.2">
      <c r="A49" s="27"/>
      <c r="B49" s="27"/>
      <c r="C49" s="27"/>
      <c r="D49" s="27"/>
      <c r="E49" s="33" t="s">
        <v>14</v>
      </c>
      <c r="F49" s="30">
        <f>B42+(4*B43)</f>
        <v>114.3</v>
      </c>
      <c r="G49" s="30">
        <f>C42+(4*C43)</f>
        <v>122.9</v>
      </c>
      <c r="H49" s="27"/>
      <c r="I49" s="27"/>
      <c r="J49" s="27"/>
      <c r="K49" s="5"/>
      <c r="L49" s="5"/>
      <c r="M49" s="5"/>
    </row>
    <row r="50" spans="1:13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5"/>
      <c r="L50" s="5"/>
      <c r="M50" s="5"/>
    </row>
  </sheetData>
  <conditionalFormatting sqref="B39">
    <cfRule type="cellIs" dxfId="183" priority="1" stopIfTrue="1" operator="between">
      <formula>$F$42</formula>
      <formula>$F$43</formula>
    </cfRule>
    <cfRule type="cellIs" dxfId="182" priority="2" stopIfTrue="1" operator="notBetween">
      <formula>$F$42</formula>
      <formula>$F$43</formula>
    </cfRule>
  </conditionalFormatting>
  <conditionalFormatting sqref="B8:B38">
    <cfRule type="cellIs" dxfId="181" priority="5" stopIfTrue="1" operator="between">
      <formula>$F$42</formula>
      <formula>$F$43</formula>
    </cfRule>
    <cfRule type="cellIs" dxfId="180" priority="6" stopIfTrue="1" operator="notBetween">
      <formula>$F$42</formula>
      <formula>$F$43</formula>
    </cfRule>
  </conditionalFormatting>
  <conditionalFormatting sqref="C8:C38">
    <cfRule type="cellIs" dxfId="179" priority="7" stopIfTrue="1" operator="between">
      <formula>$G$42</formula>
      <formula>$G$43</formula>
    </cfRule>
    <cfRule type="cellIs" dxfId="178" priority="8" stopIfTrue="1" operator="notBetween">
      <formula>$G$42</formula>
      <formula>$G$43</formula>
    </cfRule>
  </conditionalFormatting>
  <conditionalFormatting sqref="C39">
    <cfRule type="cellIs" dxfId="177" priority="3" stopIfTrue="1" operator="between">
      <formula>$G$42</formula>
      <formula>$G$43</formula>
    </cfRule>
    <cfRule type="cellIs" dxfId="176" priority="4" stopIfTrue="1" operator="notBetween">
      <formula>$G$42</formula>
      <formula>$G$43</formula>
    </cfRule>
  </conditionalFormatting>
  <pageMargins left="0.7" right="0.7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0"/>
  <sheetViews>
    <sheetView workbookViewId="0">
      <selection activeCell="A7" sqref="A7"/>
    </sheetView>
  </sheetViews>
  <sheetFormatPr defaultRowHeight="12.75" x14ac:dyDescent="0.2"/>
  <cols>
    <col min="1" max="4" width="14.28515625" style="11" customWidth="1"/>
    <col min="5" max="14" width="9.140625" style="11"/>
    <col min="15" max="15" width="9.42578125" style="11" customWidth="1"/>
    <col min="16" max="16" width="10.5703125" style="11" customWidth="1"/>
    <col min="17" max="16384" width="9.140625" style="11"/>
  </cols>
  <sheetData>
    <row r="1" spans="1:16" ht="18" x14ac:dyDescent="0.25">
      <c r="A1" s="10" t="s">
        <v>18</v>
      </c>
    </row>
    <row r="2" spans="1:16" ht="7.5" customHeight="1" thickBot="1" x14ac:dyDescent="0.25"/>
    <row r="3" spans="1:16" ht="17.25" thickTop="1" thickBot="1" x14ac:dyDescent="0.3">
      <c r="A3" s="12"/>
      <c r="B3" s="13" t="s">
        <v>0</v>
      </c>
      <c r="C3" s="13" t="s">
        <v>1</v>
      </c>
      <c r="D3" s="14" t="s">
        <v>2</v>
      </c>
      <c r="I3" s="15"/>
      <c r="J3" s="15"/>
      <c r="K3" s="15"/>
      <c r="L3" s="15"/>
    </row>
    <row r="4" spans="1:16" ht="17.25" thickTop="1" thickBot="1" x14ac:dyDescent="0.3">
      <c r="A4" s="16" t="s">
        <v>19</v>
      </c>
      <c r="B4" s="17">
        <v>98.3</v>
      </c>
      <c r="C4" s="17">
        <v>94.3</v>
      </c>
      <c r="D4" s="17">
        <v>102.3</v>
      </c>
      <c r="H4" s="18" t="s">
        <v>5</v>
      </c>
      <c r="I4" s="63" t="s">
        <v>21</v>
      </c>
      <c r="J4" s="64"/>
      <c r="K4" s="64"/>
      <c r="L4" s="65"/>
    </row>
    <row r="5" spans="1:16" ht="16.5" thickBot="1" x14ac:dyDescent="0.3">
      <c r="A5" s="19" t="s">
        <v>20</v>
      </c>
      <c r="B5" s="20">
        <v>106.9</v>
      </c>
      <c r="C5" s="20">
        <v>102.9</v>
      </c>
      <c r="D5" s="21">
        <v>110.9</v>
      </c>
    </row>
    <row r="6" spans="1:16" ht="7.5" customHeight="1" thickTop="1" thickBot="1" x14ac:dyDescent="0.25"/>
    <row r="7" spans="1:16" ht="17.25" thickTop="1" thickBot="1" x14ac:dyDescent="0.3">
      <c r="A7" s="22"/>
      <c r="B7" s="23" t="s">
        <v>19</v>
      </c>
      <c r="C7" s="23" t="s">
        <v>20</v>
      </c>
      <c r="N7" s="6"/>
      <c r="O7" s="7" t="s">
        <v>3</v>
      </c>
      <c r="P7" s="7" t="s">
        <v>4</v>
      </c>
    </row>
    <row r="8" spans="1:16" ht="15.75" thickTop="1" x14ac:dyDescent="0.2">
      <c r="A8" s="24">
        <v>41970</v>
      </c>
      <c r="B8" s="1">
        <v>96.3</v>
      </c>
      <c r="C8" s="1">
        <v>104.5</v>
      </c>
      <c r="N8" s="6" t="s">
        <v>15</v>
      </c>
      <c r="O8" s="8">
        <f t="shared" ref="O8:P10" si="0">B42</f>
        <v>98.3</v>
      </c>
      <c r="P8" s="8">
        <f t="shared" si="0"/>
        <v>106.9</v>
      </c>
    </row>
    <row r="9" spans="1:16" ht="15" x14ac:dyDescent="0.2">
      <c r="A9" s="25">
        <v>41971</v>
      </c>
      <c r="B9" s="2">
        <v>96.3</v>
      </c>
      <c r="C9" s="2">
        <v>104.5</v>
      </c>
      <c r="N9" s="6" t="s">
        <v>16</v>
      </c>
      <c r="O9" s="8">
        <f t="shared" si="0"/>
        <v>4</v>
      </c>
      <c r="P9" s="8">
        <f t="shared" si="0"/>
        <v>4</v>
      </c>
    </row>
    <row r="10" spans="1:16" ht="15" x14ac:dyDescent="0.2">
      <c r="A10" s="25">
        <v>41972</v>
      </c>
      <c r="B10" s="2">
        <v>96.8</v>
      </c>
      <c r="C10" s="2">
        <v>104.4</v>
      </c>
      <c r="N10" s="6" t="s">
        <v>17</v>
      </c>
      <c r="O10" s="9">
        <f t="shared" si="0"/>
        <v>4.0691759918616482E-2</v>
      </c>
      <c r="P10" s="9">
        <f t="shared" si="0"/>
        <v>3.7418147801683815E-2</v>
      </c>
    </row>
    <row r="11" spans="1:16" ht="15" x14ac:dyDescent="0.2">
      <c r="A11" s="25">
        <v>41973</v>
      </c>
      <c r="B11" s="2">
        <v>96.9</v>
      </c>
      <c r="C11" s="2">
        <v>104</v>
      </c>
    </row>
    <row r="12" spans="1:16" ht="15" x14ac:dyDescent="0.2">
      <c r="A12" s="25">
        <v>41974</v>
      </c>
      <c r="B12" s="2">
        <v>96.8</v>
      </c>
      <c r="C12" s="2">
        <v>104.3</v>
      </c>
    </row>
    <row r="13" spans="1:16" ht="15" x14ac:dyDescent="0.2">
      <c r="A13" s="25">
        <v>41975</v>
      </c>
      <c r="B13" s="2">
        <v>96.8</v>
      </c>
      <c r="C13" s="2">
        <v>104.3</v>
      </c>
    </row>
    <row r="14" spans="1:16" ht="15" x14ac:dyDescent="0.2">
      <c r="A14" s="25">
        <v>41976</v>
      </c>
      <c r="B14" s="2">
        <v>96.2</v>
      </c>
      <c r="C14" s="2">
        <v>104.6</v>
      </c>
    </row>
    <row r="15" spans="1:16" ht="15" x14ac:dyDescent="0.2">
      <c r="A15" s="25">
        <v>41977</v>
      </c>
      <c r="B15" s="2">
        <v>96.5</v>
      </c>
      <c r="C15" s="2">
        <v>104.6</v>
      </c>
    </row>
    <row r="16" spans="1:16" ht="15" x14ac:dyDescent="0.2">
      <c r="A16" s="25">
        <v>41978</v>
      </c>
      <c r="B16" s="2">
        <v>96.5</v>
      </c>
      <c r="C16" s="2">
        <v>104.6</v>
      </c>
    </row>
    <row r="17" spans="1:3" ht="15" x14ac:dyDescent="0.2">
      <c r="A17" s="25">
        <v>41979</v>
      </c>
      <c r="B17" s="2">
        <v>96.6</v>
      </c>
      <c r="C17" s="2">
        <v>104.8</v>
      </c>
    </row>
    <row r="18" spans="1:3" ht="15" x14ac:dyDescent="0.2">
      <c r="A18" s="25">
        <v>41980</v>
      </c>
      <c r="B18" s="2">
        <v>97</v>
      </c>
      <c r="C18" s="2">
        <v>105.7</v>
      </c>
    </row>
    <row r="19" spans="1:3" ht="15" x14ac:dyDescent="0.2">
      <c r="A19" s="25">
        <v>41981</v>
      </c>
      <c r="B19" s="2">
        <v>97</v>
      </c>
      <c r="C19" s="2">
        <v>105.3</v>
      </c>
    </row>
    <row r="20" spans="1:3" ht="15" x14ac:dyDescent="0.2">
      <c r="A20" s="25">
        <v>41982</v>
      </c>
      <c r="B20" s="2">
        <v>97</v>
      </c>
      <c r="C20" s="2">
        <v>104.4</v>
      </c>
    </row>
    <row r="21" spans="1:3" ht="15" x14ac:dyDescent="0.2">
      <c r="A21" s="25">
        <v>41983</v>
      </c>
      <c r="B21" s="2">
        <v>96.7</v>
      </c>
      <c r="C21" s="2">
        <v>104.9</v>
      </c>
    </row>
    <row r="22" spans="1:3" ht="15" x14ac:dyDescent="0.2">
      <c r="A22" s="25">
        <v>41984</v>
      </c>
      <c r="B22" s="2">
        <v>96.9</v>
      </c>
      <c r="C22" s="2">
        <v>104.5</v>
      </c>
    </row>
    <row r="23" spans="1:3" ht="15" x14ac:dyDescent="0.2">
      <c r="A23" s="25">
        <v>41985</v>
      </c>
      <c r="B23" s="2">
        <v>96.9</v>
      </c>
      <c r="C23" s="2">
        <v>104.5</v>
      </c>
    </row>
    <row r="24" spans="1:3" ht="15" x14ac:dyDescent="0.2">
      <c r="A24" s="25">
        <v>41986</v>
      </c>
      <c r="B24" s="2">
        <v>96.9</v>
      </c>
      <c r="C24" s="2">
        <v>104.9</v>
      </c>
    </row>
    <row r="25" spans="1:3" ht="15" x14ac:dyDescent="0.2">
      <c r="A25" s="25">
        <v>41987</v>
      </c>
      <c r="B25" s="2">
        <v>95.6</v>
      </c>
      <c r="C25" s="2">
        <v>104.6</v>
      </c>
    </row>
    <row r="26" spans="1:3" ht="15" x14ac:dyDescent="0.2">
      <c r="A26" s="25">
        <v>41988</v>
      </c>
      <c r="B26" s="2">
        <v>97.2</v>
      </c>
      <c r="C26" s="2">
        <v>104</v>
      </c>
    </row>
    <row r="27" spans="1:3" ht="15" x14ac:dyDescent="0.2">
      <c r="A27" s="25">
        <v>41989</v>
      </c>
      <c r="B27" s="2">
        <v>98.3</v>
      </c>
      <c r="C27" s="2">
        <v>105.4</v>
      </c>
    </row>
    <row r="28" spans="1:3" ht="15" x14ac:dyDescent="0.2">
      <c r="A28" s="25">
        <v>41990</v>
      </c>
      <c r="B28" s="2">
        <v>97.9</v>
      </c>
      <c r="C28" s="2">
        <v>104.8</v>
      </c>
    </row>
    <row r="29" spans="1:3" ht="15" x14ac:dyDescent="0.2">
      <c r="A29" s="25">
        <v>41991</v>
      </c>
      <c r="B29" s="2">
        <v>97.2</v>
      </c>
      <c r="C29" s="2">
        <v>104.2</v>
      </c>
    </row>
    <row r="30" spans="1:3" ht="15" x14ac:dyDescent="0.2">
      <c r="A30" s="25">
        <v>41992</v>
      </c>
      <c r="B30" s="2">
        <v>97.2</v>
      </c>
      <c r="C30" s="2">
        <v>104.2</v>
      </c>
    </row>
    <row r="31" spans="1:3" ht="15" x14ac:dyDescent="0.2">
      <c r="A31" s="25">
        <v>41993</v>
      </c>
      <c r="B31" s="2">
        <v>97.2</v>
      </c>
      <c r="C31" s="2">
        <v>103.9</v>
      </c>
    </row>
    <row r="32" spans="1:3" ht="15" x14ac:dyDescent="0.2">
      <c r="A32" s="25">
        <v>41994</v>
      </c>
      <c r="B32" s="2">
        <v>97.6</v>
      </c>
      <c r="C32" s="2">
        <v>104.8</v>
      </c>
    </row>
    <row r="33" spans="1:13" ht="15" x14ac:dyDescent="0.2">
      <c r="A33" s="25">
        <v>41995</v>
      </c>
      <c r="B33" s="2">
        <v>97.8</v>
      </c>
      <c r="C33" s="2">
        <v>103.8</v>
      </c>
    </row>
    <row r="34" spans="1:13" ht="15" x14ac:dyDescent="0.2">
      <c r="A34" s="25">
        <v>41996</v>
      </c>
      <c r="B34" s="2">
        <v>96.9</v>
      </c>
      <c r="C34" s="2">
        <v>104.3</v>
      </c>
    </row>
    <row r="35" spans="1:13" ht="15" x14ac:dyDescent="0.2">
      <c r="A35" s="25">
        <v>41997</v>
      </c>
      <c r="B35" s="2">
        <v>97.1</v>
      </c>
      <c r="C35" s="2">
        <v>104.4</v>
      </c>
    </row>
    <row r="36" spans="1:13" ht="15" x14ac:dyDescent="0.2">
      <c r="A36" s="25">
        <v>41998</v>
      </c>
      <c r="B36" s="2">
        <v>97.6</v>
      </c>
      <c r="C36" s="2">
        <v>104.4</v>
      </c>
    </row>
    <row r="37" spans="1:13" ht="15" x14ac:dyDescent="0.2">
      <c r="A37" s="25">
        <v>41999</v>
      </c>
      <c r="B37" s="2">
        <v>97.6</v>
      </c>
      <c r="C37" s="2">
        <v>104.4</v>
      </c>
    </row>
    <row r="38" spans="1:13" ht="15.75" thickBot="1" x14ac:dyDescent="0.25">
      <c r="A38" s="25">
        <v>42000</v>
      </c>
      <c r="B38" s="3">
        <v>96.3</v>
      </c>
      <c r="C38" s="3">
        <v>104.1</v>
      </c>
    </row>
    <row r="39" spans="1:13" ht="13.5" thickTop="1" x14ac:dyDescent="0.2"/>
    <row r="40" spans="1:13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">
      <c r="A41" s="27"/>
      <c r="B41" s="28" t="s">
        <v>3</v>
      </c>
      <c r="C41" s="28" t="s">
        <v>4</v>
      </c>
      <c r="D41" s="27"/>
      <c r="E41" s="27"/>
      <c r="F41" s="27" t="s">
        <v>3</v>
      </c>
      <c r="G41" s="27" t="s">
        <v>4</v>
      </c>
      <c r="H41" s="27"/>
      <c r="I41" s="27"/>
      <c r="J41" s="27" t="s">
        <v>3</v>
      </c>
      <c r="K41" s="5"/>
      <c r="L41" s="5" t="s">
        <v>4</v>
      </c>
      <c r="M41" s="5"/>
    </row>
    <row r="42" spans="1:13" x14ac:dyDescent="0.2">
      <c r="A42" s="27" t="s">
        <v>6</v>
      </c>
      <c r="B42" s="29">
        <v>98.3</v>
      </c>
      <c r="C42" s="29">
        <v>106.9</v>
      </c>
      <c r="D42" s="27"/>
      <c r="E42" s="27" t="s">
        <v>9</v>
      </c>
      <c r="F42" s="30">
        <f>B42-(2*B43)</f>
        <v>90.3</v>
      </c>
      <c r="G42" s="30">
        <f>C42-(2*C43)</f>
        <v>98.9</v>
      </c>
      <c r="H42" s="27"/>
      <c r="I42" s="27">
        <f>COUNT(A8:A38)</f>
        <v>31</v>
      </c>
      <c r="J42" s="31">
        <f>F42</f>
        <v>90.3</v>
      </c>
      <c r="K42" s="5">
        <f>COUNT(A8:A38)</f>
        <v>31</v>
      </c>
      <c r="L42" s="26">
        <f>G42</f>
        <v>98.9</v>
      </c>
      <c r="M42" s="5"/>
    </row>
    <row r="43" spans="1:13" x14ac:dyDescent="0.2">
      <c r="A43" s="27" t="s">
        <v>7</v>
      </c>
      <c r="B43" s="29">
        <v>4</v>
      </c>
      <c r="C43" s="29">
        <v>4</v>
      </c>
      <c r="D43" s="27"/>
      <c r="E43" s="27" t="s">
        <v>10</v>
      </c>
      <c r="F43" s="30">
        <f>B42+(2*B43)</f>
        <v>106.3</v>
      </c>
      <c r="G43" s="30">
        <f>C42+(C43)</f>
        <v>110.9</v>
      </c>
      <c r="H43" s="27"/>
      <c r="I43" s="27">
        <f>COUNT(A8:A38)</f>
        <v>31</v>
      </c>
      <c r="J43" s="31">
        <f>F43</f>
        <v>106.3</v>
      </c>
      <c r="K43" s="5">
        <f>COUNT(A8:A38)</f>
        <v>31</v>
      </c>
      <c r="L43" s="26">
        <f>G43</f>
        <v>110.9</v>
      </c>
      <c r="M43" s="5"/>
    </row>
    <row r="44" spans="1:13" x14ac:dyDescent="0.2">
      <c r="A44" s="27" t="s">
        <v>8</v>
      </c>
      <c r="B44" s="32">
        <f>B43/B42</f>
        <v>4.0691759918616482E-2</v>
      </c>
      <c r="C44" s="32">
        <f>C43/C42</f>
        <v>3.7418147801683815E-2</v>
      </c>
      <c r="D44" s="27"/>
      <c r="E44" s="27"/>
      <c r="F44" s="27"/>
      <c r="G44" s="27"/>
      <c r="H44" s="27"/>
      <c r="I44" s="27"/>
      <c r="J44" s="27"/>
      <c r="K44" s="5"/>
      <c r="L44" s="5"/>
      <c r="M44" s="5"/>
    </row>
    <row r="45" spans="1:13" x14ac:dyDescent="0.2">
      <c r="A45" s="27"/>
      <c r="B45" s="27"/>
      <c r="C45" s="27"/>
      <c r="D45" s="27"/>
      <c r="E45" s="33" t="s">
        <v>11</v>
      </c>
      <c r="F45" s="30">
        <f>B42-(3*B43)</f>
        <v>86.3</v>
      </c>
      <c r="G45" s="30">
        <f>C42-(3*C43)</f>
        <v>94.9</v>
      </c>
      <c r="H45" s="27"/>
      <c r="I45" s="27"/>
      <c r="J45" s="27"/>
      <c r="K45" s="5"/>
      <c r="L45" s="5"/>
      <c r="M45" s="5"/>
    </row>
    <row r="46" spans="1:13" x14ac:dyDescent="0.2">
      <c r="A46" s="27"/>
      <c r="B46" s="27"/>
      <c r="C46" s="27"/>
      <c r="D46" s="27"/>
      <c r="E46" s="33" t="s">
        <v>12</v>
      </c>
      <c r="F46" s="30">
        <f>B42+(3*B43)</f>
        <v>110.3</v>
      </c>
      <c r="G46" s="30">
        <f>C42+(3*C43)</f>
        <v>118.9</v>
      </c>
      <c r="H46" s="27"/>
      <c r="I46" s="27"/>
      <c r="J46" s="27"/>
      <c r="K46" s="5"/>
      <c r="L46" s="5"/>
      <c r="M46" s="5"/>
    </row>
    <row r="47" spans="1:13" x14ac:dyDescent="0.2">
      <c r="A47" s="27"/>
      <c r="B47" s="27"/>
      <c r="C47" s="27"/>
      <c r="D47" s="27"/>
      <c r="E47" s="27"/>
      <c r="F47" s="30"/>
      <c r="G47" s="30"/>
      <c r="H47" s="27"/>
      <c r="I47" s="27"/>
      <c r="J47" s="27"/>
      <c r="K47" s="5"/>
      <c r="L47" s="5"/>
      <c r="M47" s="5"/>
    </row>
    <row r="48" spans="1:13" x14ac:dyDescent="0.2">
      <c r="A48" s="27"/>
      <c r="B48" s="27"/>
      <c r="C48" s="27"/>
      <c r="D48" s="27"/>
      <c r="E48" s="33" t="s">
        <v>13</v>
      </c>
      <c r="F48" s="30">
        <f>B42-(4*B43)</f>
        <v>82.3</v>
      </c>
      <c r="G48" s="30">
        <f>C42-(4*C43)</f>
        <v>90.9</v>
      </c>
      <c r="H48" s="27"/>
      <c r="I48" s="27"/>
      <c r="J48" s="27"/>
      <c r="K48" s="5"/>
      <c r="L48" s="5"/>
      <c r="M48" s="5"/>
    </row>
    <row r="49" spans="1:13" x14ac:dyDescent="0.2">
      <c r="A49" s="27"/>
      <c r="B49" s="27"/>
      <c r="C49" s="27"/>
      <c r="D49" s="27"/>
      <c r="E49" s="33" t="s">
        <v>14</v>
      </c>
      <c r="F49" s="30">
        <f>B42+(4*B43)</f>
        <v>114.3</v>
      </c>
      <c r="G49" s="30">
        <f>C42+(4*C43)</f>
        <v>122.9</v>
      </c>
      <c r="H49" s="27"/>
      <c r="I49" s="27"/>
      <c r="J49" s="27"/>
      <c r="K49" s="5"/>
      <c r="L49" s="5"/>
      <c r="M49" s="5"/>
    </row>
    <row r="50" spans="1:13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5"/>
      <c r="L50" s="5"/>
      <c r="M50" s="5"/>
    </row>
  </sheetData>
  <sheetProtection formatCells="0" formatColumns="0" formatRows="0" insertColumns="0" insertRows="0" insertHyperlinks="0" deleteColumns="0" deleteRows="0" sort="0" autoFilter="0" pivotTables="0"/>
  <mergeCells count="1">
    <mergeCell ref="I4:L4"/>
  </mergeCells>
  <phoneticPr fontId="6" type="noConversion"/>
  <conditionalFormatting sqref="B8:B38">
    <cfRule type="cellIs" dxfId="191" priority="1" stopIfTrue="1" operator="between">
      <formula>$F$42</formula>
      <formula>$F$43</formula>
    </cfRule>
    <cfRule type="cellIs" dxfId="190" priority="2" stopIfTrue="1" operator="notBetween">
      <formula>$F$42</formula>
      <formula>$F$43</formula>
    </cfRule>
  </conditionalFormatting>
  <conditionalFormatting sqref="C8:C38">
    <cfRule type="cellIs" dxfId="189" priority="3" stopIfTrue="1" operator="between">
      <formula>$G$42</formula>
      <formula>$G$43</formula>
    </cfRule>
    <cfRule type="cellIs" dxfId="188" priority="4" stopIfTrue="1" operator="notBetween">
      <formula>$G$42</formula>
      <formula>$G$43</formula>
    </cfRule>
  </conditionalFormatting>
  <pageMargins left="0" right="0" top="0" bottom="0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0"/>
  <sheetViews>
    <sheetView tabSelected="1" view="pageLayout" topLeftCell="B19" zoomScaleNormal="100" workbookViewId="0">
      <selection activeCell="I20" sqref="I20"/>
    </sheetView>
  </sheetViews>
  <sheetFormatPr defaultRowHeight="12.75" x14ac:dyDescent="0.2"/>
  <cols>
    <col min="1" max="4" width="14.28515625" style="11" customWidth="1"/>
    <col min="5" max="6" width="9.140625" style="11"/>
    <col min="7" max="7" width="9.140625" style="11" customWidth="1"/>
    <col min="8" max="14" width="9.140625" style="11"/>
    <col min="15" max="15" width="9.42578125" style="11" customWidth="1"/>
    <col min="16" max="16" width="10.5703125" style="11" customWidth="1"/>
    <col min="17" max="16384" width="9.140625" style="11"/>
  </cols>
  <sheetData>
    <row r="1" spans="1:16" ht="18" x14ac:dyDescent="0.25">
      <c r="A1" s="10" t="s">
        <v>18</v>
      </c>
    </row>
    <row r="2" spans="1:16" ht="7.5" customHeight="1" thickBot="1" x14ac:dyDescent="0.25"/>
    <row r="3" spans="1:16" ht="17.25" thickTop="1" thickBot="1" x14ac:dyDescent="0.3">
      <c r="A3" s="12"/>
      <c r="B3" s="13" t="s">
        <v>0</v>
      </c>
      <c r="C3" s="13" t="s">
        <v>1</v>
      </c>
      <c r="D3" s="14" t="s">
        <v>2</v>
      </c>
      <c r="I3" s="15"/>
      <c r="J3" s="15"/>
      <c r="K3" s="15"/>
      <c r="L3" s="15"/>
    </row>
    <row r="4" spans="1:16" ht="17.25" thickTop="1" thickBot="1" x14ac:dyDescent="0.3">
      <c r="A4" s="16" t="s">
        <v>19</v>
      </c>
      <c r="B4" s="17">
        <v>98.3</v>
      </c>
      <c r="C4" s="17">
        <v>94.3</v>
      </c>
      <c r="D4" s="17">
        <v>102.3</v>
      </c>
      <c r="H4" s="18" t="s">
        <v>5</v>
      </c>
      <c r="I4" s="63" t="s">
        <v>22</v>
      </c>
      <c r="J4" s="64"/>
      <c r="K4" s="64"/>
      <c r="L4" s="65"/>
    </row>
    <row r="5" spans="1:16" ht="16.5" thickBot="1" x14ac:dyDescent="0.3">
      <c r="A5" s="19" t="s">
        <v>20</v>
      </c>
      <c r="B5" s="20">
        <v>106.9</v>
      </c>
      <c r="C5" s="20">
        <v>102.9</v>
      </c>
      <c r="D5" s="21">
        <v>110.9</v>
      </c>
    </row>
    <row r="6" spans="1:16" ht="7.5" customHeight="1" thickTop="1" thickBot="1" x14ac:dyDescent="0.25"/>
    <row r="7" spans="1:16" ht="17.25" thickTop="1" thickBot="1" x14ac:dyDescent="0.3">
      <c r="A7" s="22"/>
      <c r="B7" s="23" t="s">
        <v>19</v>
      </c>
      <c r="C7" s="23" t="s">
        <v>20</v>
      </c>
      <c r="N7" s="6"/>
      <c r="O7" s="7" t="s">
        <v>3</v>
      </c>
      <c r="P7" s="7" t="s">
        <v>4</v>
      </c>
    </row>
    <row r="8" spans="1:16" ht="15.75" thickTop="1" x14ac:dyDescent="0.2">
      <c r="A8" s="34">
        <v>42001</v>
      </c>
      <c r="B8" s="37">
        <v>97.1</v>
      </c>
      <c r="C8" s="37">
        <v>104.6</v>
      </c>
      <c r="N8" s="6" t="s">
        <v>15</v>
      </c>
      <c r="O8" s="8">
        <f t="shared" ref="O8:P10" si="0">B42</f>
        <v>98.3</v>
      </c>
      <c r="P8" s="8">
        <f t="shared" si="0"/>
        <v>106.9</v>
      </c>
    </row>
    <row r="9" spans="1:16" ht="15" x14ac:dyDescent="0.2">
      <c r="A9" s="35">
        <v>42002</v>
      </c>
      <c r="B9" s="38">
        <v>97.4</v>
      </c>
      <c r="C9" s="38">
        <v>104.7</v>
      </c>
      <c r="N9" s="6" t="s">
        <v>16</v>
      </c>
      <c r="O9" s="8">
        <f t="shared" si="0"/>
        <v>4</v>
      </c>
      <c r="P9" s="8">
        <f t="shared" si="0"/>
        <v>4</v>
      </c>
    </row>
    <row r="10" spans="1:16" ht="15" x14ac:dyDescent="0.2">
      <c r="A10" s="35">
        <v>42003</v>
      </c>
      <c r="B10" s="38">
        <v>96.9</v>
      </c>
      <c r="C10" s="38">
        <v>105.2</v>
      </c>
      <c r="N10" s="6" t="s">
        <v>17</v>
      </c>
      <c r="O10" s="9">
        <f t="shared" si="0"/>
        <v>4.0691759918616482E-2</v>
      </c>
      <c r="P10" s="9">
        <f t="shared" si="0"/>
        <v>3.7418147801683815E-2</v>
      </c>
    </row>
    <row r="11" spans="1:16" x14ac:dyDescent="0.2">
      <c r="A11" s="36">
        <v>42004</v>
      </c>
      <c r="B11" s="38">
        <v>96.3</v>
      </c>
      <c r="C11" s="38">
        <v>105.7</v>
      </c>
    </row>
    <row r="12" spans="1:16" x14ac:dyDescent="0.2">
      <c r="A12" s="35">
        <v>42005</v>
      </c>
      <c r="B12" s="38">
        <v>97.3</v>
      </c>
      <c r="C12" s="38">
        <v>104.5</v>
      </c>
    </row>
    <row r="13" spans="1:16" x14ac:dyDescent="0.2">
      <c r="A13" s="35">
        <v>42006</v>
      </c>
      <c r="B13" s="38">
        <v>97.3</v>
      </c>
      <c r="C13" s="38">
        <v>104.5</v>
      </c>
    </row>
    <row r="14" spans="1:16" x14ac:dyDescent="0.2">
      <c r="A14" s="35">
        <v>42007</v>
      </c>
      <c r="B14" s="38">
        <v>97.7</v>
      </c>
      <c r="C14" s="38">
        <v>105.4</v>
      </c>
    </row>
    <row r="15" spans="1:16" x14ac:dyDescent="0.2">
      <c r="A15" s="35">
        <v>42008</v>
      </c>
      <c r="B15" s="38">
        <v>97.3</v>
      </c>
      <c r="C15" s="38">
        <v>105</v>
      </c>
    </row>
    <row r="16" spans="1:16" x14ac:dyDescent="0.2">
      <c r="A16" s="35">
        <v>42009</v>
      </c>
      <c r="B16" s="38">
        <v>96.2</v>
      </c>
      <c r="C16" s="38">
        <v>105.4</v>
      </c>
    </row>
    <row r="17" spans="1:3" x14ac:dyDescent="0.2">
      <c r="A17" s="35">
        <v>42010</v>
      </c>
      <c r="B17" s="38">
        <v>96.9</v>
      </c>
      <c r="C17" s="38">
        <v>105</v>
      </c>
    </row>
    <row r="18" spans="1:3" x14ac:dyDescent="0.2">
      <c r="A18" s="35">
        <v>42011</v>
      </c>
      <c r="B18" s="38">
        <v>96.9</v>
      </c>
      <c r="C18" s="38">
        <v>105</v>
      </c>
    </row>
    <row r="19" spans="1:3" x14ac:dyDescent="0.2">
      <c r="A19" s="35">
        <v>1137739</v>
      </c>
      <c r="B19" s="38">
        <v>96.9</v>
      </c>
      <c r="C19" s="38">
        <v>105</v>
      </c>
    </row>
    <row r="20" spans="1:3" x14ac:dyDescent="0.2">
      <c r="A20" s="35">
        <v>42013</v>
      </c>
      <c r="B20" s="38">
        <v>96.9</v>
      </c>
      <c r="C20" s="38">
        <v>105</v>
      </c>
    </row>
    <row r="21" spans="1:3" x14ac:dyDescent="0.2">
      <c r="A21" s="35">
        <v>42014</v>
      </c>
      <c r="B21" s="38">
        <v>96.9</v>
      </c>
      <c r="C21" s="38">
        <v>105</v>
      </c>
    </row>
    <row r="22" spans="1:3" x14ac:dyDescent="0.2">
      <c r="A22" s="35">
        <v>42015</v>
      </c>
      <c r="B22" s="38">
        <v>96.9</v>
      </c>
      <c r="C22" s="38">
        <v>105</v>
      </c>
    </row>
    <row r="23" spans="1:3" x14ac:dyDescent="0.2">
      <c r="A23" s="35">
        <v>42016</v>
      </c>
      <c r="B23" s="38">
        <v>96.9</v>
      </c>
      <c r="C23" s="38">
        <v>105</v>
      </c>
    </row>
    <row r="24" spans="1:3" x14ac:dyDescent="0.2">
      <c r="A24" s="35">
        <v>42017</v>
      </c>
      <c r="B24" s="38">
        <v>96.9</v>
      </c>
      <c r="C24" s="38">
        <v>105</v>
      </c>
    </row>
    <row r="25" spans="1:3" x14ac:dyDescent="0.2">
      <c r="A25" s="35">
        <v>42018</v>
      </c>
      <c r="B25" s="38">
        <v>97.5</v>
      </c>
      <c r="C25" s="38">
        <v>105.3</v>
      </c>
    </row>
    <row r="26" spans="1:3" x14ac:dyDescent="0.2">
      <c r="A26" s="35">
        <v>42019</v>
      </c>
      <c r="B26" s="38">
        <v>98</v>
      </c>
      <c r="C26" s="38">
        <v>105.2</v>
      </c>
    </row>
    <row r="27" spans="1:3" x14ac:dyDescent="0.2">
      <c r="A27" s="35">
        <v>42020</v>
      </c>
      <c r="B27" s="38">
        <v>98</v>
      </c>
      <c r="C27" s="38">
        <v>105.2</v>
      </c>
    </row>
    <row r="28" spans="1:3" x14ac:dyDescent="0.2">
      <c r="A28" s="35">
        <v>42021</v>
      </c>
      <c r="B28" s="38">
        <v>97.8</v>
      </c>
      <c r="C28" s="38">
        <v>105.3</v>
      </c>
    </row>
    <row r="29" spans="1:3" x14ac:dyDescent="0.2">
      <c r="A29" s="35">
        <v>42022</v>
      </c>
      <c r="B29" s="38">
        <v>96.9</v>
      </c>
      <c r="C29" s="38">
        <v>105.2</v>
      </c>
    </row>
    <row r="30" spans="1:3" x14ac:dyDescent="0.2">
      <c r="A30" s="35">
        <v>42023</v>
      </c>
      <c r="B30" s="38">
        <v>97.6</v>
      </c>
      <c r="C30" s="38">
        <v>105.4</v>
      </c>
    </row>
    <row r="31" spans="1:3" x14ac:dyDescent="0.2">
      <c r="A31" s="35">
        <v>42024</v>
      </c>
      <c r="B31" s="38">
        <v>97.5</v>
      </c>
      <c r="C31" s="38">
        <v>105.4</v>
      </c>
    </row>
    <row r="32" spans="1:3" x14ac:dyDescent="0.2">
      <c r="A32" s="35">
        <v>42025</v>
      </c>
      <c r="B32" s="38">
        <v>97.6</v>
      </c>
      <c r="C32" s="38">
        <v>104.9</v>
      </c>
    </row>
    <row r="33" spans="1:13" x14ac:dyDescent="0.2">
      <c r="A33" s="35">
        <v>42026</v>
      </c>
      <c r="B33" s="38">
        <v>97.8</v>
      </c>
      <c r="C33" s="38">
        <v>104.9</v>
      </c>
    </row>
    <row r="34" spans="1:13" x14ac:dyDescent="0.2">
      <c r="A34" s="35">
        <v>42027</v>
      </c>
      <c r="B34" s="38">
        <v>97.8</v>
      </c>
      <c r="C34" s="38">
        <v>104.9</v>
      </c>
    </row>
    <row r="35" spans="1:13" x14ac:dyDescent="0.2">
      <c r="A35" s="35">
        <v>42028</v>
      </c>
      <c r="B35" s="38">
        <v>97.6</v>
      </c>
      <c r="C35" s="38">
        <v>105.1</v>
      </c>
    </row>
    <row r="36" spans="1:13" x14ac:dyDescent="0.2">
      <c r="A36" s="35">
        <v>42029</v>
      </c>
      <c r="B36" s="38">
        <v>98.1</v>
      </c>
      <c r="C36" s="38">
        <v>105.8</v>
      </c>
    </row>
    <row r="37" spans="1:13" x14ac:dyDescent="0.2">
      <c r="A37" s="35">
        <v>42030</v>
      </c>
      <c r="B37" s="38">
        <v>98.1</v>
      </c>
      <c r="C37" s="38">
        <v>106.1</v>
      </c>
    </row>
    <row r="38" spans="1:13" ht="13.5" thickBot="1" x14ac:dyDescent="0.25">
      <c r="A38" s="35">
        <v>42031</v>
      </c>
      <c r="B38" s="39">
        <v>98.5</v>
      </c>
      <c r="C38" s="39">
        <v>106.5</v>
      </c>
    </row>
    <row r="39" spans="1:13" ht="13.5" thickTop="1" x14ac:dyDescent="0.2"/>
    <row r="40" spans="1:13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">
      <c r="A41" s="27"/>
      <c r="B41" s="28" t="s">
        <v>3</v>
      </c>
      <c r="C41" s="28" t="s">
        <v>4</v>
      </c>
      <c r="D41" s="27"/>
      <c r="E41" s="27"/>
      <c r="F41" s="27" t="s">
        <v>3</v>
      </c>
      <c r="G41" s="27" t="s">
        <v>4</v>
      </c>
      <c r="H41" s="27"/>
      <c r="I41" s="27"/>
      <c r="J41" s="27" t="s">
        <v>3</v>
      </c>
      <c r="K41" s="5"/>
      <c r="L41" s="5" t="s">
        <v>4</v>
      </c>
      <c r="M41" s="5"/>
    </row>
    <row r="42" spans="1:13" x14ac:dyDescent="0.2">
      <c r="A42" s="27" t="s">
        <v>6</v>
      </c>
      <c r="B42" s="29">
        <v>98.3</v>
      </c>
      <c r="C42" s="29">
        <v>106.9</v>
      </c>
      <c r="D42" s="27"/>
      <c r="E42" s="27" t="s">
        <v>9</v>
      </c>
      <c r="F42" s="30">
        <f>B42-(2*B43)</f>
        <v>90.3</v>
      </c>
      <c r="G42" s="30">
        <f>C42-(2*C43)</f>
        <v>98.9</v>
      </c>
      <c r="H42" s="27"/>
      <c r="I42" s="27">
        <f>COUNT(A8:A38)</f>
        <v>31</v>
      </c>
      <c r="J42" s="31">
        <f>F42</f>
        <v>90.3</v>
      </c>
      <c r="K42" s="5">
        <f>COUNT(A8:A38)</f>
        <v>31</v>
      </c>
      <c r="L42" s="26">
        <f>G42</f>
        <v>98.9</v>
      </c>
      <c r="M42" s="5"/>
    </row>
    <row r="43" spans="1:13" x14ac:dyDescent="0.2">
      <c r="A43" s="27" t="s">
        <v>7</v>
      </c>
      <c r="B43" s="29">
        <v>4</v>
      </c>
      <c r="C43" s="29">
        <v>4</v>
      </c>
      <c r="D43" s="27"/>
      <c r="E43" s="27" t="s">
        <v>10</v>
      </c>
      <c r="F43" s="30">
        <f>B42+(2*B43)</f>
        <v>106.3</v>
      </c>
      <c r="G43" s="30">
        <f>C42+(C43)</f>
        <v>110.9</v>
      </c>
      <c r="H43" s="27"/>
      <c r="I43" s="27">
        <f>COUNT(A8:A38)</f>
        <v>31</v>
      </c>
      <c r="J43" s="31">
        <f>F43</f>
        <v>106.3</v>
      </c>
      <c r="K43" s="5">
        <f>COUNT(A8:A38)</f>
        <v>31</v>
      </c>
      <c r="L43" s="26">
        <f>G43</f>
        <v>110.9</v>
      </c>
      <c r="M43" s="5"/>
    </row>
    <row r="44" spans="1:13" x14ac:dyDescent="0.2">
      <c r="A44" s="27" t="s">
        <v>8</v>
      </c>
      <c r="B44" s="32">
        <f>B43/B42</f>
        <v>4.0691759918616482E-2</v>
      </c>
      <c r="C44" s="32">
        <f>C43/C42</f>
        <v>3.7418147801683815E-2</v>
      </c>
      <c r="D44" s="27"/>
      <c r="E44" s="27"/>
      <c r="F44" s="27"/>
      <c r="G44" s="27"/>
      <c r="H44" s="27"/>
      <c r="I44" s="27"/>
      <c r="J44" s="27"/>
      <c r="K44" s="5"/>
      <c r="L44" s="5"/>
      <c r="M44" s="5"/>
    </row>
    <row r="45" spans="1:13" x14ac:dyDescent="0.2">
      <c r="A45" s="27"/>
      <c r="B45" s="27"/>
      <c r="C45" s="27"/>
      <c r="D45" s="27"/>
      <c r="E45" s="33" t="s">
        <v>11</v>
      </c>
      <c r="F45" s="30">
        <f>B42-(3*B43)</f>
        <v>86.3</v>
      </c>
      <c r="G45" s="30">
        <f>C42-(3*C43)</f>
        <v>94.9</v>
      </c>
      <c r="H45" s="27"/>
      <c r="I45" s="27"/>
      <c r="J45" s="27"/>
      <c r="K45" s="5"/>
      <c r="L45" s="5"/>
      <c r="M45" s="5"/>
    </row>
    <row r="46" spans="1:13" x14ac:dyDescent="0.2">
      <c r="A46" s="27"/>
      <c r="B46" s="27"/>
      <c r="C46" s="27"/>
      <c r="D46" s="27"/>
      <c r="E46" s="33" t="s">
        <v>12</v>
      </c>
      <c r="F46" s="30">
        <f>B42+(3*B43)</f>
        <v>110.3</v>
      </c>
      <c r="G46" s="30">
        <f>C42+(3*C43)</f>
        <v>118.9</v>
      </c>
      <c r="H46" s="27"/>
      <c r="I46" s="27"/>
      <c r="J46" s="27"/>
      <c r="K46" s="5"/>
      <c r="L46" s="5"/>
      <c r="M46" s="5"/>
    </row>
    <row r="47" spans="1:13" x14ac:dyDescent="0.2">
      <c r="A47" s="27"/>
      <c r="B47" s="27"/>
      <c r="C47" s="27"/>
      <c r="D47" s="27"/>
      <c r="E47" s="27"/>
      <c r="F47" s="30"/>
      <c r="G47" s="30"/>
      <c r="H47" s="27"/>
      <c r="I47" s="27"/>
      <c r="J47" s="27"/>
      <c r="K47" s="5"/>
      <c r="L47" s="5"/>
      <c r="M47" s="5"/>
    </row>
    <row r="48" spans="1:13" x14ac:dyDescent="0.2">
      <c r="A48" s="27"/>
      <c r="B48" s="27"/>
      <c r="C48" s="27"/>
      <c r="D48" s="27"/>
      <c r="E48" s="33" t="s">
        <v>13</v>
      </c>
      <c r="F48" s="30">
        <f>B42-(4*B43)</f>
        <v>82.3</v>
      </c>
      <c r="G48" s="30">
        <f>C42-(4*C43)</f>
        <v>90.9</v>
      </c>
      <c r="H48" s="27"/>
      <c r="I48" s="27"/>
      <c r="J48" s="27"/>
      <c r="K48" s="5"/>
      <c r="L48" s="5"/>
      <c r="M48" s="5"/>
    </row>
    <row r="49" spans="1:13" x14ac:dyDescent="0.2">
      <c r="A49" s="27"/>
      <c r="B49" s="27"/>
      <c r="C49" s="27"/>
      <c r="D49" s="27"/>
      <c r="E49" s="33" t="s">
        <v>14</v>
      </c>
      <c r="F49" s="30">
        <f>B42+(4*B43)</f>
        <v>114.3</v>
      </c>
      <c r="G49" s="30">
        <f>C42+(4*C43)</f>
        <v>122.9</v>
      </c>
      <c r="H49" s="27"/>
      <c r="I49" s="27"/>
      <c r="J49" s="27"/>
      <c r="K49" s="5"/>
      <c r="L49" s="5"/>
      <c r="M49" s="5"/>
    </row>
    <row r="50" spans="1:13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5"/>
      <c r="L50" s="5"/>
      <c r="M50" s="5"/>
    </row>
  </sheetData>
  <mergeCells count="1">
    <mergeCell ref="I4:L4"/>
  </mergeCells>
  <phoneticPr fontId="6" type="noConversion"/>
  <conditionalFormatting sqref="B8:B38">
    <cfRule type="cellIs" dxfId="187" priority="1" stopIfTrue="1" operator="between">
      <formula>$F$42</formula>
      <formula>$F$43</formula>
    </cfRule>
    <cfRule type="cellIs" dxfId="186" priority="2" stopIfTrue="1" operator="notBetween">
      <formula>$F$42</formula>
      <formula>$F$43</formula>
    </cfRule>
  </conditionalFormatting>
  <conditionalFormatting sqref="C8:C38">
    <cfRule type="cellIs" dxfId="185" priority="3" stopIfTrue="1" operator="between">
      <formula>$G$42</formula>
      <formula>$G$43</formula>
    </cfRule>
    <cfRule type="cellIs" dxfId="184" priority="4" stopIfTrue="1" operator="notBetween">
      <formula>$G$42</formula>
      <formula>$G$43</formula>
    </cfRule>
  </conditionalFormatting>
  <pageMargins left="0.7" right="0.7" top="0.75" bottom="0.75" header="0.3" footer="0.3"/>
  <pageSetup scale="9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0"/>
  <sheetViews>
    <sheetView topLeftCell="A23" workbookViewId="0">
      <selection activeCell="I20" sqref="I20"/>
    </sheetView>
  </sheetViews>
  <sheetFormatPr defaultRowHeight="12.75" x14ac:dyDescent="0.2"/>
  <cols>
    <col min="1" max="4" width="14.28515625" style="11" customWidth="1"/>
    <col min="5" max="14" width="9.140625" style="11"/>
    <col min="15" max="15" width="9.42578125" style="11" customWidth="1"/>
    <col min="16" max="16" width="12.85546875" style="11" customWidth="1"/>
    <col min="17" max="16384" width="9.140625" style="11"/>
  </cols>
  <sheetData>
    <row r="1" spans="1:16" ht="18" x14ac:dyDescent="0.25">
      <c r="A1" s="10" t="s">
        <v>18</v>
      </c>
    </row>
    <row r="2" spans="1:16" ht="7.5" customHeight="1" thickBot="1" x14ac:dyDescent="0.25"/>
    <row r="3" spans="1:16" ht="14.25" thickTop="1" thickBot="1" x14ac:dyDescent="0.25">
      <c r="A3" s="40"/>
      <c r="B3" s="41" t="s">
        <v>0</v>
      </c>
      <c r="C3" s="41" t="s">
        <v>1</v>
      </c>
      <c r="D3" s="42" t="s">
        <v>2</v>
      </c>
    </row>
    <row r="4" spans="1:16" ht="17.25" thickTop="1" thickBot="1" x14ac:dyDescent="0.3">
      <c r="A4" s="43" t="s">
        <v>19</v>
      </c>
      <c r="B4" s="44">
        <v>98.3</v>
      </c>
      <c r="C4" s="44">
        <v>94.3</v>
      </c>
      <c r="D4" s="44">
        <v>102.3</v>
      </c>
      <c r="H4" s="18"/>
    </row>
    <row r="5" spans="1:16" ht="16.5" thickBot="1" x14ac:dyDescent="0.3">
      <c r="A5" s="45" t="s">
        <v>20</v>
      </c>
      <c r="B5" s="46">
        <v>108.9</v>
      </c>
      <c r="C5" s="46">
        <v>104.9</v>
      </c>
      <c r="D5" s="47">
        <v>112.9</v>
      </c>
      <c r="H5" s="18" t="s">
        <v>5</v>
      </c>
      <c r="I5" s="11" t="s">
        <v>24</v>
      </c>
    </row>
    <row r="6" spans="1:16" ht="7.5" customHeight="1" thickTop="1" thickBot="1" x14ac:dyDescent="0.25">
      <c r="A6" s="48"/>
      <c r="B6" s="48"/>
      <c r="C6" s="48"/>
    </row>
    <row r="7" spans="1:16" ht="16.5" thickTop="1" thickBot="1" x14ac:dyDescent="0.25">
      <c r="A7" s="50"/>
      <c r="B7" s="51" t="s">
        <v>19</v>
      </c>
      <c r="C7" s="51" t="s">
        <v>20</v>
      </c>
      <c r="N7" s="6"/>
      <c r="O7" s="7" t="s">
        <v>3</v>
      </c>
      <c r="P7" s="7" t="s">
        <v>4</v>
      </c>
    </row>
    <row r="8" spans="1:16" ht="15.75" thickTop="1" x14ac:dyDescent="0.2">
      <c r="A8" s="52">
        <v>42064</v>
      </c>
      <c r="B8" s="37">
        <v>96.1</v>
      </c>
      <c r="C8" s="37">
        <v>106.4</v>
      </c>
      <c r="N8" s="6" t="s">
        <v>15</v>
      </c>
      <c r="O8" s="8">
        <f t="shared" ref="O8:P10" si="0">B42</f>
        <v>98.3</v>
      </c>
      <c r="P8" s="56">
        <v>108.6</v>
      </c>
    </row>
    <row r="9" spans="1:16" ht="15" x14ac:dyDescent="0.2">
      <c r="A9" s="53">
        <f>SUM(DATEVALUE(TEXT(A8,"dd-mm-yyy")),1)</f>
        <v>42065</v>
      </c>
      <c r="B9" s="38">
        <v>98.3</v>
      </c>
      <c r="C9" s="38">
        <v>106</v>
      </c>
      <c r="N9" s="6" t="s">
        <v>16</v>
      </c>
      <c r="O9" s="8">
        <f t="shared" si="0"/>
        <v>4</v>
      </c>
      <c r="P9" s="8">
        <f t="shared" si="0"/>
        <v>4</v>
      </c>
    </row>
    <row r="10" spans="1:16" ht="15" x14ac:dyDescent="0.2">
      <c r="A10" s="53">
        <f>SUM(DATEVALUE(TEXT(A9,"dd-mm-yyy")),1)</f>
        <v>42066</v>
      </c>
      <c r="B10" s="38">
        <v>98.9</v>
      </c>
      <c r="C10" s="38">
        <v>106.1</v>
      </c>
      <c r="N10" s="6" t="s">
        <v>17</v>
      </c>
      <c r="O10" s="9">
        <f t="shared" si="0"/>
        <v>4.0691759918616482E-2</v>
      </c>
      <c r="P10" s="9">
        <f t="shared" si="0"/>
        <v>3.7418147801683815E-2</v>
      </c>
    </row>
    <row r="11" spans="1:16" x14ac:dyDescent="0.2">
      <c r="A11" s="53">
        <f t="shared" ref="A11:A38" si="1">SUM(DATEVALUE(TEXT(A10,"dd-mm-yyy")),1)</f>
        <v>42067</v>
      </c>
      <c r="B11" s="38">
        <v>98.5</v>
      </c>
      <c r="C11" s="38">
        <v>106.6</v>
      </c>
    </row>
    <row r="12" spans="1:16" x14ac:dyDescent="0.2">
      <c r="A12" s="53">
        <f t="shared" si="1"/>
        <v>42068</v>
      </c>
      <c r="B12" s="38">
        <v>99.1</v>
      </c>
      <c r="C12" s="38">
        <v>106.7</v>
      </c>
    </row>
    <row r="13" spans="1:16" x14ac:dyDescent="0.2">
      <c r="A13" s="53">
        <f t="shared" si="1"/>
        <v>42069</v>
      </c>
      <c r="B13" s="38">
        <v>99.1</v>
      </c>
      <c r="C13" s="38">
        <v>106.7</v>
      </c>
    </row>
    <row r="14" spans="1:16" x14ac:dyDescent="0.2">
      <c r="A14" s="53">
        <f t="shared" si="1"/>
        <v>42070</v>
      </c>
      <c r="B14" s="38">
        <v>98.5</v>
      </c>
      <c r="C14" s="38">
        <v>105.5</v>
      </c>
    </row>
    <row r="15" spans="1:16" x14ac:dyDescent="0.2">
      <c r="A15" s="53">
        <f t="shared" si="1"/>
        <v>42071</v>
      </c>
      <c r="B15" s="38">
        <v>99.1</v>
      </c>
      <c r="C15" s="38">
        <v>106.4</v>
      </c>
    </row>
    <row r="16" spans="1:16" x14ac:dyDescent="0.2">
      <c r="A16" s="53">
        <f t="shared" si="1"/>
        <v>42072</v>
      </c>
      <c r="B16" s="38">
        <v>98.4</v>
      </c>
      <c r="C16" s="38">
        <v>105.5</v>
      </c>
    </row>
    <row r="17" spans="1:3" x14ac:dyDescent="0.2">
      <c r="A17" s="53">
        <f t="shared" si="1"/>
        <v>42073</v>
      </c>
      <c r="B17" s="38">
        <v>99.4</v>
      </c>
      <c r="C17" s="38">
        <v>106.2</v>
      </c>
    </row>
    <row r="18" spans="1:3" x14ac:dyDescent="0.2">
      <c r="A18" s="53">
        <f t="shared" si="1"/>
        <v>42074</v>
      </c>
      <c r="B18" s="38">
        <v>98.8</v>
      </c>
      <c r="C18" s="38">
        <v>105.7</v>
      </c>
    </row>
    <row r="19" spans="1:3" x14ac:dyDescent="0.2">
      <c r="A19" s="53">
        <f t="shared" si="1"/>
        <v>42075</v>
      </c>
      <c r="B19" s="38">
        <v>98.8</v>
      </c>
      <c r="C19" s="38">
        <v>105.7</v>
      </c>
    </row>
    <row r="20" spans="1:3" x14ac:dyDescent="0.2">
      <c r="A20" s="53">
        <f t="shared" si="1"/>
        <v>42076</v>
      </c>
      <c r="B20" s="38">
        <v>98.8</v>
      </c>
      <c r="C20" s="38">
        <v>105.7</v>
      </c>
    </row>
    <row r="21" spans="1:3" x14ac:dyDescent="0.2">
      <c r="A21" s="53">
        <f t="shared" si="1"/>
        <v>42077</v>
      </c>
      <c r="B21" s="38">
        <v>98.3</v>
      </c>
      <c r="C21" s="38">
        <v>105.7</v>
      </c>
    </row>
    <row r="22" spans="1:3" x14ac:dyDescent="0.2">
      <c r="A22" s="53">
        <f t="shared" si="1"/>
        <v>42078</v>
      </c>
      <c r="B22" s="38">
        <v>99</v>
      </c>
      <c r="C22" s="38">
        <v>105.5</v>
      </c>
    </row>
    <row r="23" spans="1:3" x14ac:dyDescent="0.2">
      <c r="A23" s="53">
        <f t="shared" si="1"/>
        <v>42079</v>
      </c>
      <c r="B23" s="38">
        <v>98</v>
      </c>
      <c r="C23" s="38">
        <v>107.6</v>
      </c>
    </row>
    <row r="24" spans="1:3" x14ac:dyDescent="0.2">
      <c r="A24" s="53">
        <f t="shared" si="1"/>
        <v>42080</v>
      </c>
      <c r="B24" s="38">
        <v>96.3</v>
      </c>
      <c r="C24" s="57">
        <v>108.5</v>
      </c>
    </row>
    <row r="25" spans="1:3" x14ac:dyDescent="0.2">
      <c r="A25" s="53">
        <f t="shared" si="1"/>
        <v>42081</v>
      </c>
      <c r="B25" s="38">
        <v>96.3</v>
      </c>
      <c r="C25" s="38">
        <v>108.5</v>
      </c>
    </row>
    <row r="26" spans="1:3" x14ac:dyDescent="0.2">
      <c r="A26" s="53">
        <f t="shared" si="1"/>
        <v>42082</v>
      </c>
      <c r="B26" s="38">
        <v>96.6</v>
      </c>
      <c r="C26" s="38">
        <v>108.5</v>
      </c>
    </row>
    <row r="27" spans="1:3" x14ac:dyDescent="0.2">
      <c r="A27" s="53">
        <f t="shared" si="1"/>
        <v>42083</v>
      </c>
      <c r="B27" s="38">
        <v>96.6</v>
      </c>
      <c r="C27" s="38">
        <v>108.5</v>
      </c>
    </row>
    <row r="28" spans="1:3" x14ac:dyDescent="0.2">
      <c r="A28" s="53">
        <f t="shared" si="1"/>
        <v>42084</v>
      </c>
      <c r="B28" s="38">
        <v>97.1</v>
      </c>
      <c r="C28" s="38">
        <v>108.7</v>
      </c>
    </row>
    <row r="29" spans="1:3" x14ac:dyDescent="0.2">
      <c r="A29" s="53">
        <f t="shared" si="1"/>
        <v>42085</v>
      </c>
      <c r="B29" s="38">
        <v>96.6</v>
      </c>
      <c r="C29" s="38">
        <v>108.2</v>
      </c>
    </row>
    <row r="30" spans="1:3" x14ac:dyDescent="0.2">
      <c r="A30" s="53">
        <f t="shared" si="1"/>
        <v>42086</v>
      </c>
      <c r="B30" s="38">
        <v>96.9</v>
      </c>
      <c r="C30" s="38">
        <v>108.3</v>
      </c>
    </row>
    <row r="31" spans="1:3" x14ac:dyDescent="0.2">
      <c r="A31" s="53">
        <f t="shared" si="1"/>
        <v>42087</v>
      </c>
      <c r="B31" s="38">
        <v>96.6</v>
      </c>
      <c r="C31" s="38">
        <v>108</v>
      </c>
    </row>
    <row r="32" spans="1:3" x14ac:dyDescent="0.2">
      <c r="A32" s="53">
        <f t="shared" si="1"/>
        <v>42088</v>
      </c>
      <c r="B32" s="38">
        <v>96.3</v>
      </c>
      <c r="C32" s="38">
        <v>108.4</v>
      </c>
    </row>
    <row r="33" spans="1:13" x14ac:dyDescent="0.2">
      <c r="A33" s="53">
        <f t="shared" si="1"/>
        <v>42089</v>
      </c>
      <c r="B33" s="38">
        <v>95.9</v>
      </c>
      <c r="C33" s="38">
        <v>108.5</v>
      </c>
    </row>
    <row r="34" spans="1:13" x14ac:dyDescent="0.2">
      <c r="A34" s="53">
        <f t="shared" si="1"/>
        <v>42090</v>
      </c>
      <c r="B34" s="38">
        <v>95.9</v>
      </c>
      <c r="C34" s="38">
        <v>108.5</v>
      </c>
    </row>
    <row r="35" spans="1:13" x14ac:dyDescent="0.2">
      <c r="A35" s="53">
        <f t="shared" si="1"/>
        <v>42091</v>
      </c>
      <c r="B35" s="38">
        <v>96.2</v>
      </c>
      <c r="C35" s="38">
        <v>108.2</v>
      </c>
    </row>
    <row r="36" spans="1:13" x14ac:dyDescent="0.2">
      <c r="A36" s="53">
        <f t="shared" si="1"/>
        <v>42092</v>
      </c>
      <c r="B36" s="38">
        <v>96.4</v>
      </c>
      <c r="C36" s="38">
        <v>108.1</v>
      </c>
    </row>
    <row r="37" spans="1:13" ht="13.5" thickBot="1" x14ac:dyDescent="0.25">
      <c r="A37" s="53">
        <f t="shared" si="1"/>
        <v>42093</v>
      </c>
      <c r="B37" s="38">
        <v>96.4</v>
      </c>
      <c r="C37" s="39">
        <v>108</v>
      </c>
    </row>
    <row r="38" spans="1:13" ht="14.25" thickTop="1" thickBot="1" x14ac:dyDescent="0.25">
      <c r="A38" s="53">
        <f t="shared" si="1"/>
        <v>42094</v>
      </c>
      <c r="B38" s="39">
        <v>96.6</v>
      </c>
      <c r="C38" s="39">
        <v>107.7</v>
      </c>
    </row>
    <row r="39" spans="1:13" ht="13.5" thickTop="1" x14ac:dyDescent="0.2">
      <c r="A39" s="54"/>
      <c r="B39" s="55"/>
      <c r="C39" s="55"/>
    </row>
    <row r="40" spans="1:13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">
      <c r="A41" s="27"/>
      <c r="B41" s="28" t="s">
        <v>3</v>
      </c>
      <c r="C41" s="28" t="s">
        <v>4</v>
      </c>
      <c r="D41" s="27"/>
      <c r="E41" s="27"/>
      <c r="F41" s="27" t="s">
        <v>3</v>
      </c>
      <c r="G41" s="27" t="s">
        <v>4</v>
      </c>
      <c r="H41" s="27"/>
      <c r="I41" s="27"/>
      <c r="J41" s="27" t="s">
        <v>3</v>
      </c>
      <c r="K41" s="5"/>
      <c r="L41" s="5" t="s">
        <v>4</v>
      </c>
      <c r="M41" s="5"/>
    </row>
    <row r="42" spans="1:13" x14ac:dyDescent="0.2">
      <c r="A42" s="27" t="s">
        <v>6</v>
      </c>
      <c r="B42" s="29">
        <v>98.3</v>
      </c>
      <c r="C42" s="29">
        <v>106.9</v>
      </c>
      <c r="D42" s="27"/>
      <c r="E42" s="27" t="s">
        <v>9</v>
      </c>
      <c r="F42" s="30">
        <f>B42-(2*B43)</f>
        <v>90.3</v>
      </c>
      <c r="G42" s="30">
        <f>C42-(2*C43)</f>
        <v>98.9</v>
      </c>
      <c r="H42" s="27"/>
      <c r="I42" s="27">
        <f>COUNT(A8:A38)</f>
        <v>31</v>
      </c>
      <c r="J42" s="31">
        <f>F42</f>
        <v>90.3</v>
      </c>
      <c r="K42" s="5">
        <f>COUNT(A8:A38)</f>
        <v>31</v>
      </c>
      <c r="L42" s="26">
        <f>G42</f>
        <v>98.9</v>
      </c>
      <c r="M42" s="5"/>
    </row>
    <row r="43" spans="1:13" x14ac:dyDescent="0.2">
      <c r="A43" s="27" t="s">
        <v>7</v>
      </c>
      <c r="B43" s="29">
        <v>4</v>
      </c>
      <c r="C43" s="29">
        <v>4</v>
      </c>
      <c r="D43" s="27"/>
      <c r="E43" s="27" t="s">
        <v>10</v>
      </c>
      <c r="F43" s="30">
        <f>B42+(2*B43)</f>
        <v>106.3</v>
      </c>
      <c r="G43" s="30">
        <f>C42+(C43)</f>
        <v>110.9</v>
      </c>
      <c r="H43" s="27"/>
      <c r="I43" s="27">
        <f>COUNT(A8:A38)</f>
        <v>31</v>
      </c>
      <c r="J43" s="31">
        <f>F43</f>
        <v>106.3</v>
      </c>
      <c r="K43" s="5">
        <f>COUNT(A8:A38)</f>
        <v>31</v>
      </c>
      <c r="L43" s="26">
        <f>G43</f>
        <v>110.9</v>
      </c>
      <c r="M43" s="5"/>
    </row>
    <row r="44" spans="1:13" x14ac:dyDescent="0.2">
      <c r="A44" s="27" t="s">
        <v>8</v>
      </c>
      <c r="B44" s="32">
        <f>B43/B42</f>
        <v>4.0691759918616482E-2</v>
      </c>
      <c r="C44" s="32">
        <f>C43/C42</f>
        <v>3.7418147801683815E-2</v>
      </c>
      <c r="D44" s="27"/>
      <c r="E44" s="27"/>
      <c r="F44" s="27"/>
      <c r="G44" s="27"/>
      <c r="H44" s="27"/>
      <c r="I44" s="27"/>
      <c r="J44" s="27"/>
      <c r="K44" s="5"/>
      <c r="L44" s="5"/>
      <c r="M44" s="5"/>
    </row>
    <row r="45" spans="1:13" x14ac:dyDescent="0.2">
      <c r="A45" s="27"/>
      <c r="B45" s="27"/>
      <c r="C45" s="27"/>
      <c r="D45" s="27"/>
      <c r="E45" s="33" t="s">
        <v>11</v>
      </c>
      <c r="F45" s="30">
        <f>B42-(3*B43)</f>
        <v>86.3</v>
      </c>
      <c r="G45" s="30">
        <f>C42-(3*C43)</f>
        <v>94.9</v>
      </c>
      <c r="H45" s="27"/>
      <c r="I45" s="27"/>
      <c r="J45" s="27"/>
      <c r="K45" s="5"/>
      <c r="L45" s="5"/>
      <c r="M45" s="5"/>
    </row>
    <row r="46" spans="1:13" x14ac:dyDescent="0.2">
      <c r="A46" s="27"/>
      <c r="B46" s="27"/>
      <c r="C46" s="27"/>
      <c r="D46" s="27"/>
      <c r="E46" s="33" t="s">
        <v>12</v>
      </c>
      <c r="F46" s="30">
        <f>B42+(3*B43)</f>
        <v>110.3</v>
      </c>
      <c r="G46" s="30">
        <f>C42+(3*C43)</f>
        <v>118.9</v>
      </c>
      <c r="H46" s="27"/>
      <c r="I46" s="27"/>
      <c r="J46" s="27"/>
      <c r="K46" s="5"/>
      <c r="L46" s="5"/>
      <c r="M46" s="5"/>
    </row>
    <row r="47" spans="1:13" x14ac:dyDescent="0.2">
      <c r="A47" s="27"/>
      <c r="B47" s="27"/>
      <c r="C47" s="27"/>
      <c r="D47" s="27"/>
      <c r="E47" s="27"/>
      <c r="F47" s="30"/>
      <c r="G47" s="30"/>
      <c r="H47" s="27"/>
      <c r="I47" s="27"/>
      <c r="J47" s="27"/>
      <c r="K47" s="5"/>
      <c r="L47" s="5"/>
      <c r="M47" s="5"/>
    </row>
    <row r="48" spans="1:13" x14ac:dyDescent="0.2">
      <c r="A48" s="27"/>
      <c r="B48" s="27"/>
      <c r="C48" s="27"/>
      <c r="D48" s="27"/>
      <c r="E48" s="33" t="s">
        <v>13</v>
      </c>
      <c r="F48" s="30">
        <f>B42-(4*B43)</f>
        <v>82.3</v>
      </c>
      <c r="G48" s="30">
        <f>C42-(4*C43)</f>
        <v>90.9</v>
      </c>
      <c r="H48" s="27"/>
      <c r="I48" s="27"/>
      <c r="J48" s="27"/>
      <c r="K48" s="5"/>
      <c r="L48" s="5"/>
      <c r="M48" s="5"/>
    </row>
    <row r="49" spans="1:13" x14ac:dyDescent="0.2">
      <c r="A49" s="27"/>
      <c r="B49" s="27"/>
      <c r="C49" s="27"/>
      <c r="D49" s="27"/>
      <c r="E49" s="33" t="s">
        <v>14</v>
      </c>
      <c r="F49" s="30">
        <f>B42+(4*B43)</f>
        <v>114.3</v>
      </c>
      <c r="G49" s="30">
        <f>C42+(4*C43)</f>
        <v>122.9</v>
      </c>
      <c r="H49" s="27"/>
      <c r="I49" s="27"/>
      <c r="J49" s="27"/>
      <c r="K49" s="5"/>
      <c r="L49" s="5"/>
      <c r="M49" s="5"/>
    </row>
    <row r="50" spans="1:13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5"/>
      <c r="L50" s="5"/>
      <c r="M50" s="5"/>
    </row>
  </sheetData>
  <conditionalFormatting sqref="B8:B39">
    <cfRule type="cellIs" dxfId="175" priority="5" stopIfTrue="1" operator="between">
      <formula>$F$42</formula>
      <formula>$F$43</formula>
    </cfRule>
    <cfRule type="cellIs" dxfId="174" priority="6" stopIfTrue="1" operator="notBetween">
      <formula>$F$42</formula>
      <formula>$F$43</formula>
    </cfRule>
  </conditionalFormatting>
  <conditionalFormatting sqref="C8:C39">
    <cfRule type="cellIs" dxfId="173" priority="7" stopIfTrue="1" operator="between">
      <formula>$G$42</formula>
      <formula>$G$43</formula>
    </cfRule>
    <cfRule type="cellIs" dxfId="172" priority="8" stopIfTrue="1" operator="notBetween">
      <formula>$G$42</formula>
      <formula>$G$43</formula>
    </cfRule>
  </conditionalFormatting>
  <pageMargins left="0.7" right="0.7" top="0.75" bottom="0.75" header="0.3" footer="0.3"/>
  <pageSetup paperSize="9" scale="78" fitToWidth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8"/>
  <sheetViews>
    <sheetView view="pageLayout" topLeftCell="D7" workbookViewId="0">
      <selection activeCell="I20" sqref="I20"/>
    </sheetView>
  </sheetViews>
  <sheetFormatPr defaultRowHeight="12.75" x14ac:dyDescent="0.2"/>
  <cols>
    <col min="1" max="3" width="14.28515625" style="11" customWidth="1"/>
    <col min="4" max="4" width="14.5703125" style="11" customWidth="1"/>
    <col min="5" max="5" width="10.140625" style="11" customWidth="1"/>
    <col min="6" max="6" width="8.7109375" style="11" customWidth="1"/>
    <col min="7" max="14" width="9.140625" style="11"/>
    <col min="15" max="15" width="9.42578125" style="11" customWidth="1"/>
    <col min="16" max="16" width="12.85546875" style="11" customWidth="1"/>
    <col min="17" max="16384" width="9.140625" style="11"/>
  </cols>
  <sheetData>
    <row r="1" spans="1:16" ht="18" x14ac:dyDescent="0.25">
      <c r="A1" s="10" t="s">
        <v>18</v>
      </c>
    </row>
    <row r="2" spans="1:16" ht="7.5" customHeight="1" thickBot="1" x14ac:dyDescent="0.25"/>
    <row r="3" spans="1:16" ht="14.25" thickTop="1" thickBot="1" x14ac:dyDescent="0.25">
      <c r="A3" s="40"/>
      <c r="B3" s="41" t="s">
        <v>0</v>
      </c>
      <c r="C3" s="41" t="s">
        <v>1</v>
      </c>
      <c r="D3" s="42" t="s">
        <v>2</v>
      </c>
    </row>
    <row r="4" spans="1:16" ht="17.25" thickTop="1" thickBot="1" x14ac:dyDescent="0.3">
      <c r="A4" s="43" t="s">
        <v>19</v>
      </c>
      <c r="B4" s="44">
        <v>98.3</v>
      </c>
      <c r="C4" s="44">
        <v>94.3</v>
      </c>
      <c r="D4" s="44">
        <v>102.3</v>
      </c>
      <c r="H4" s="18"/>
    </row>
    <row r="5" spans="1:16" ht="16.5" thickBot="1" x14ac:dyDescent="0.3">
      <c r="A5" s="45" t="s">
        <v>20</v>
      </c>
      <c r="B5" s="46">
        <v>108.9</v>
      </c>
      <c r="C5" s="46">
        <v>104.9</v>
      </c>
      <c r="D5" s="47">
        <v>112.9</v>
      </c>
      <c r="H5" s="18" t="s">
        <v>5</v>
      </c>
      <c r="I5" s="11" t="s">
        <v>23</v>
      </c>
    </row>
    <row r="6" spans="1:16" ht="7.5" customHeight="1" thickTop="1" thickBot="1" x14ac:dyDescent="0.25">
      <c r="A6" s="48"/>
      <c r="B6" s="48"/>
      <c r="C6" s="48"/>
    </row>
    <row r="7" spans="1:16" ht="16.5" thickTop="1" thickBot="1" x14ac:dyDescent="0.25">
      <c r="A7" s="50"/>
      <c r="B7" s="51" t="s">
        <v>19</v>
      </c>
      <c r="C7" s="51" t="s">
        <v>20</v>
      </c>
      <c r="N7" s="6"/>
      <c r="O7" s="7" t="s">
        <v>3</v>
      </c>
      <c r="P7" s="7" t="s">
        <v>4</v>
      </c>
    </row>
    <row r="8" spans="1:16" ht="15.75" thickTop="1" x14ac:dyDescent="0.2">
      <c r="A8" s="52">
        <v>42125</v>
      </c>
      <c r="B8" s="37">
        <v>96.6</v>
      </c>
      <c r="C8" s="37">
        <v>107.7</v>
      </c>
      <c r="N8" s="6" t="s">
        <v>15</v>
      </c>
      <c r="O8" s="8">
        <f t="shared" ref="O8:P10" si="0">B40</f>
        <v>98.3</v>
      </c>
      <c r="P8" s="56">
        <v>108.6</v>
      </c>
    </row>
    <row r="9" spans="1:16" ht="15" x14ac:dyDescent="0.2">
      <c r="A9" s="53">
        <f>SUM(DATEVALUE(TEXT(A8,"dd-mm-yyy")),1)</f>
        <v>42126</v>
      </c>
      <c r="B9" s="38">
        <v>95.9</v>
      </c>
      <c r="C9" s="38">
        <v>106.6</v>
      </c>
      <c r="N9" s="6" t="s">
        <v>16</v>
      </c>
      <c r="O9" s="8">
        <f t="shared" si="0"/>
        <v>4</v>
      </c>
      <c r="P9" s="8">
        <f t="shared" si="0"/>
        <v>4</v>
      </c>
    </row>
    <row r="10" spans="1:16" ht="15" x14ac:dyDescent="0.2">
      <c r="A10" s="53">
        <f>SUM(DATEVALUE(TEXT(A9,"dd-mm-yyy")),1)</f>
        <v>42127</v>
      </c>
      <c r="B10" s="38">
        <v>95.9</v>
      </c>
      <c r="C10" s="38">
        <v>106.3</v>
      </c>
      <c r="N10" s="6" t="s">
        <v>17</v>
      </c>
      <c r="O10" s="9">
        <f t="shared" si="0"/>
        <v>4.0691759918616482E-2</v>
      </c>
      <c r="P10" s="9">
        <f t="shared" si="0"/>
        <v>3.7418147801683815E-2</v>
      </c>
    </row>
    <row r="11" spans="1:16" x14ac:dyDescent="0.2">
      <c r="A11" s="53">
        <f t="shared" ref="A11:A38" si="1">SUM(DATEVALUE(TEXT(A10,"dd-mm-yyy")),1)</f>
        <v>42128</v>
      </c>
      <c r="B11" s="38">
        <v>95.6</v>
      </c>
      <c r="C11" s="38">
        <v>101.9</v>
      </c>
    </row>
    <row r="12" spans="1:16" x14ac:dyDescent="0.2">
      <c r="A12" s="53">
        <f t="shared" si="1"/>
        <v>42129</v>
      </c>
      <c r="B12" s="38">
        <v>95.5</v>
      </c>
      <c r="C12" s="38">
        <v>106</v>
      </c>
    </row>
    <row r="13" spans="1:16" x14ac:dyDescent="0.2">
      <c r="A13" s="53">
        <f t="shared" si="1"/>
        <v>42130</v>
      </c>
      <c r="B13" s="38">
        <v>93.3</v>
      </c>
      <c r="C13" s="38">
        <v>102.1</v>
      </c>
    </row>
    <row r="14" spans="1:16" x14ac:dyDescent="0.2">
      <c r="A14" s="53">
        <f t="shared" si="1"/>
        <v>42131</v>
      </c>
      <c r="B14" s="38">
        <v>94</v>
      </c>
      <c r="C14" s="38">
        <v>102.6</v>
      </c>
    </row>
    <row r="15" spans="1:16" x14ac:dyDescent="0.2">
      <c r="A15" s="53">
        <f t="shared" si="1"/>
        <v>42132</v>
      </c>
      <c r="B15" s="38">
        <v>94</v>
      </c>
      <c r="C15" s="38">
        <v>102.6</v>
      </c>
    </row>
    <row r="16" spans="1:16" x14ac:dyDescent="0.2">
      <c r="A16" s="53">
        <f t="shared" si="1"/>
        <v>42133</v>
      </c>
      <c r="B16" s="38">
        <v>94</v>
      </c>
      <c r="C16" s="38">
        <v>103.6</v>
      </c>
    </row>
    <row r="17" spans="1:3" x14ac:dyDescent="0.2">
      <c r="A17" s="53">
        <f t="shared" si="1"/>
        <v>42134</v>
      </c>
      <c r="B17" s="38">
        <v>93.9</v>
      </c>
      <c r="C17" s="38">
        <v>102.6</v>
      </c>
    </row>
    <row r="18" spans="1:3" x14ac:dyDescent="0.2">
      <c r="A18" s="53">
        <f t="shared" si="1"/>
        <v>42135</v>
      </c>
      <c r="B18" s="38">
        <v>94.2</v>
      </c>
      <c r="C18" s="38">
        <v>103.9</v>
      </c>
    </row>
    <row r="19" spans="1:3" x14ac:dyDescent="0.2">
      <c r="A19" s="53">
        <f t="shared" si="1"/>
        <v>42136</v>
      </c>
      <c r="B19" s="38">
        <v>92.6</v>
      </c>
      <c r="C19" s="38">
        <v>104.1</v>
      </c>
    </row>
    <row r="20" spans="1:3" x14ac:dyDescent="0.2">
      <c r="A20" s="53">
        <f t="shared" si="1"/>
        <v>42137</v>
      </c>
      <c r="B20" s="38">
        <v>93.9</v>
      </c>
      <c r="C20" s="38">
        <v>103</v>
      </c>
    </row>
    <row r="21" spans="1:3" x14ac:dyDescent="0.2">
      <c r="A21" s="53">
        <f t="shared" si="1"/>
        <v>42138</v>
      </c>
      <c r="B21" s="38">
        <v>94.2</v>
      </c>
      <c r="C21" s="38">
        <v>102.8</v>
      </c>
    </row>
    <row r="22" spans="1:3" x14ac:dyDescent="0.2">
      <c r="A22" s="53">
        <f t="shared" si="1"/>
        <v>42139</v>
      </c>
      <c r="B22" s="38">
        <v>94.2</v>
      </c>
      <c r="C22" s="38">
        <v>102.8</v>
      </c>
    </row>
    <row r="23" spans="1:3" x14ac:dyDescent="0.2">
      <c r="A23" s="53">
        <f t="shared" si="1"/>
        <v>42140</v>
      </c>
      <c r="B23" s="38">
        <v>94</v>
      </c>
      <c r="C23" s="38">
        <v>102.8</v>
      </c>
    </row>
    <row r="24" spans="1:3" x14ac:dyDescent="0.2">
      <c r="A24" s="53">
        <f t="shared" si="1"/>
        <v>42141</v>
      </c>
      <c r="B24" s="38">
        <v>93.8</v>
      </c>
      <c r="C24" s="57">
        <v>102</v>
      </c>
    </row>
    <row r="25" spans="1:3" x14ac:dyDescent="0.2">
      <c r="A25" s="53">
        <f t="shared" si="1"/>
        <v>42142</v>
      </c>
      <c r="B25" s="38">
        <v>93.9</v>
      </c>
      <c r="C25" s="38">
        <v>102.9</v>
      </c>
    </row>
    <row r="26" spans="1:3" x14ac:dyDescent="0.2">
      <c r="A26" s="53">
        <f t="shared" si="1"/>
        <v>42143</v>
      </c>
      <c r="B26" s="38">
        <v>93.6</v>
      </c>
      <c r="C26" s="38">
        <v>103.4</v>
      </c>
    </row>
    <row r="27" spans="1:3" x14ac:dyDescent="0.2">
      <c r="A27" s="53">
        <f t="shared" si="1"/>
        <v>42144</v>
      </c>
      <c r="B27" s="38">
        <v>93.9</v>
      </c>
      <c r="C27" s="38">
        <v>102.8</v>
      </c>
    </row>
    <row r="28" spans="1:3" x14ac:dyDescent="0.2">
      <c r="A28" s="53">
        <f t="shared" si="1"/>
        <v>42145</v>
      </c>
      <c r="B28" s="38">
        <v>93.9</v>
      </c>
      <c r="C28" s="38">
        <v>102.3</v>
      </c>
    </row>
    <row r="29" spans="1:3" x14ac:dyDescent="0.2">
      <c r="A29" s="53">
        <f t="shared" si="1"/>
        <v>42146</v>
      </c>
      <c r="B29" s="38">
        <v>93.9</v>
      </c>
      <c r="C29" s="38">
        <v>102.3</v>
      </c>
    </row>
    <row r="30" spans="1:3" x14ac:dyDescent="0.2">
      <c r="A30" s="53">
        <f t="shared" si="1"/>
        <v>42147</v>
      </c>
      <c r="B30" s="38">
        <v>93</v>
      </c>
      <c r="C30" s="38">
        <v>103.7</v>
      </c>
    </row>
    <row r="31" spans="1:3" x14ac:dyDescent="0.2">
      <c r="A31" s="53">
        <f t="shared" si="1"/>
        <v>42148</v>
      </c>
      <c r="B31" s="38">
        <v>94.5</v>
      </c>
      <c r="C31" s="38">
        <v>102.8</v>
      </c>
    </row>
    <row r="32" spans="1:3" x14ac:dyDescent="0.2">
      <c r="A32" s="53">
        <f t="shared" si="1"/>
        <v>42149</v>
      </c>
      <c r="B32" s="38">
        <v>94.3</v>
      </c>
      <c r="C32" s="38">
        <v>102.9</v>
      </c>
    </row>
    <row r="33" spans="1:13" x14ac:dyDescent="0.2">
      <c r="A33" s="53">
        <f t="shared" si="1"/>
        <v>42150</v>
      </c>
      <c r="B33" s="38">
        <v>94.6</v>
      </c>
      <c r="C33" s="38">
        <v>102</v>
      </c>
    </row>
    <row r="34" spans="1:13" x14ac:dyDescent="0.2">
      <c r="A34" s="53">
        <f t="shared" si="1"/>
        <v>42151</v>
      </c>
      <c r="B34" s="38">
        <v>93.7</v>
      </c>
      <c r="C34" s="38">
        <v>101.4</v>
      </c>
    </row>
    <row r="35" spans="1:13" x14ac:dyDescent="0.2">
      <c r="A35" s="53">
        <f t="shared" si="1"/>
        <v>42152</v>
      </c>
      <c r="B35" s="38">
        <v>94.1</v>
      </c>
      <c r="C35" s="38">
        <v>103.2</v>
      </c>
    </row>
    <row r="36" spans="1:13" x14ac:dyDescent="0.2">
      <c r="A36" s="53">
        <f t="shared" si="1"/>
        <v>42153</v>
      </c>
      <c r="B36" s="38">
        <v>94.1</v>
      </c>
      <c r="C36" s="38">
        <v>103.2</v>
      </c>
    </row>
    <row r="37" spans="1:13" ht="13.5" thickBot="1" x14ac:dyDescent="0.25">
      <c r="A37" s="53">
        <f t="shared" si="1"/>
        <v>42154</v>
      </c>
      <c r="B37" s="38">
        <v>94.3</v>
      </c>
      <c r="C37" s="39">
        <v>103.1</v>
      </c>
    </row>
    <row r="38" spans="1:13" ht="14.25" thickTop="1" thickBot="1" x14ac:dyDescent="0.25">
      <c r="A38" s="53">
        <f t="shared" si="1"/>
        <v>42155</v>
      </c>
      <c r="B38" s="38">
        <v>94.7</v>
      </c>
      <c r="C38" s="39">
        <v>103.8</v>
      </c>
    </row>
    <row r="39" spans="1:13" ht="13.5" thickTop="1" x14ac:dyDescent="0.2">
      <c r="A39" s="27"/>
      <c r="B39" s="28" t="s">
        <v>3</v>
      </c>
      <c r="C39" s="28" t="s">
        <v>4</v>
      </c>
      <c r="D39" s="27"/>
      <c r="E39" s="27"/>
      <c r="F39" s="27" t="s">
        <v>3</v>
      </c>
      <c r="G39" s="27" t="s">
        <v>4</v>
      </c>
      <c r="H39" s="27"/>
      <c r="I39" s="27"/>
      <c r="J39" s="27" t="s">
        <v>3</v>
      </c>
      <c r="K39" s="5"/>
      <c r="L39" s="5" t="s">
        <v>4</v>
      </c>
      <c r="M39" s="5"/>
    </row>
    <row r="40" spans="1:13" x14ac:dyDescent="0.2">
      <c r="A40" s="27" t="s">
        <v>6</v>
      </c>
      <c r="B40" s="29">
        <v>98.3</v>
      </c>
      <c r="C40" s="29">
        <v>106.9</v>
      </c>
      <c r="D40" s="27"/>
      <c r="E40" s="27" t="s">
        <v>9</v>
      </c>
      <c r="F40" s="30">
        <f>B40-(2*B41)</f>
        <v>90.3</v>
      </c>
      <c r="G40" s="30">
        <f>C40-(2*C41)</f>
        <v>98.9</v>
      </c>
      <c r="H40" s="27"/>
      <c r="I40" s="27">
        <f>COUNT(A8:A37)</f>
        <v>30</v>
      </c>
      <c r="J40" s="31">
        <f>F40</f>
        <v>90.3</v>
      </c>
      <c r="K40" s="5">
        <f>COUNT(A8:A37)</f>
        <v>30</v>
      </c>
      <c r="L40" s="26">
        <f>G40</f>
        <v>98.9</v>
      </c>
      <c r="M40" s="5"/>
    </row>
    <row r="41" spans="1:13" x14ac:dyDescent="0.2">
      <c r="A41" s="27" t="s">
        <v>7</v>
      </c>
      <c r="B41" s="29">
        <v>4</v>
      </c>
      <c r="C41" s="29">
        <v>4</v>
      </c>
      <c r="D41" s="27"/>
      <c r="E41" s="27" t="s">
        <v>10</v>
      </c>
      <c r="F41" s="30">
        <f>B40+(2*B41)</f>
        <v>106.3</v>
      </c>
      <c r="G41" s="30">
        <f>C40+(C41)</f>
        <v>110.9</v>
      </c>
      <c r="H41" s="27"/>
      <c r="I41" s="27">
        <f>COUNT(A8:A37)</f>
        <v>30</v>
      </c>
      <c r="J41" s="31">
        <f>F41</f>
        <v>106.3</v>
      </c>
      <c r="K41" s="5">
        <f>COUNT(A8:A37)</f>
        <v>30</v>
      </c>
      <c r="L41" s="26">
        <f>G41</f>
        <v>110.9</v>
      </c>
      <c r="M41" s="5"/>
    </row>
    <row r="42" spans="1:13" x14ac:dyDescent="0.2">
      <c r="A42" s="27" t="s">
        <v>8</v>
      </c>
      <c r="B42" s="32">
        <f>B41/B40</f>
        <v>4.0691759918616482E-2</v>
      </c>
      <c r="C42" s="32">
        <f>C41/C40</f>
        <v>3.7418147801683815E-2</v>
      </c>
      <c r="D42" s="27"/>
      <c r="E42" s="27"/>
      <c r="F42" s="27"/>
      <c r="G42" s="27"/>
      <c r="H42" s="27"/>
      <c r="I42" s="27"/>
      <c r="J42" s="27"/>
      <c r="K42" s="5"/>
      <c r="L42" s="5"/>
      <c r="M42" s="5"/>
    </row>
    <row r="43" spans="1:13" x14ac:dyDescent="0.2">
      <c r="A43" s="27"/>
      <c r="B43" s="27"/>
      <c r="C43" s="27"/>
      <c r="D43" s="27"/>
      <c r="E43" s="33" t="s">
        <v>11</v>
      </c>
      <c r="F43" s="30">
        <f>B40-(3*B41)</f>
        <v>86.3</v>
      </c>
      <c r="G43" s="30">
        <f>C40-(3*C41)</f>
        <v>94.9</v>
      </c>
      <c r="H43" s="27"/>
      <c r="I43" s="27"/>
      <c r="J43" s="27"/>
      <c r="K43" s="5"/>
      <c r="L43" s="5"/>
      <c r="M43" s="5"/>
    </row>
    <row r="44" spans="1:13" x14ac:dyDescent="0.2">
      <c r="A44" s="27"/>
      <c r="B44" s="27"/>
      <c r="C44" s="27"/>
      <c r="D44" s="27"/>
      <c r="E44" s="33" t="s">
        <v>12</v>
      </c>
      <c r="F44" s="30">
        <f>B40+(3*B41)</f>
        <v>110.3</v>
      </c>
      <c r="G44" s="30">
        <f>C40+(3*C41)</f>
        <v>118.9</v>
      </c>
      <c r="H44" s="27"/>
      <c r="I44" s="27"/>
      <c r="J44" s="27"/>
      <c r="K44" s="5"/>
      <c r="L44" s="5"/>
      <c r="M44" s="5"/>
    </row>
    <row r="45" spans="1:13" x14ac:dyDescent="0.2">
      <c r="A45" s="27"/>
      <c r="B45" s="27"/>
      <c r="C45" s="27"/>
      <c r="D45" s="27"/>
      <c r="E45" s="27"/>
      <c r="F45" s="30"/>
      <c r="G45" s="30"/>
      <c r="H45" s="27"/>
      <c r="I45" s="27"/>
      <c r="J45" s="27"/>
      <c r="K45" s="5"/>
      <c r="L45" s="5"/>
      <c r="M45" s="5"/>
    </row>
    <row r="46" spans="1:13" x14ac:dyDescent="0.2">
      <c r="A46" s="27"/>
      <c r="B46" s="27"/>
      <c r="C46" s="27"/>
      <c r="D46" s="27"/>
      <c r="E46" s="33" t="s">
        <v>13</v>
      </c>
      <c r="F46" s="30">
        <f>B40-(4*B41)</f>
        <v>82.3</v>
      </c>
      <c r="G46" s="30">
        <f>C40-(4*C41)</f>
        <v>90.9</v>
      </c>
      <c r="H46" s="27"/>
      <c r="I46" s="27"/>
      <c r="J46" s="27"/>
      <c r="K46" s="5"/>
      <c r="L46" s="5"/>
      <c r="M46" s="5"/>
    </row>
    <row r="47" spans="1:13" x14ac:dyDescent="0.2">
      <c r="A47" s="27"/>
      <c r="B47" s="27"/>
      <c r="C47" s="27"/>
      <c r="D47" s="27"/>
      <c r="E47" s="33" t="s">
        <v>14</v>
      </c>
      <c r="F47" s="30">
        <f>B40+(4*B41)</f>
        <v>114.3</v>
      </c>
      <c r="G47" s="30">
        <f>C40+(4*C41)</f>
        <v>122.9</v>
      </c>
      <c r="H47" s="27"/>
      <c r="I47" s="27"/>
      <c r="J47" s="27"/>
      <c r="K47" s="5"/>
      <c r="L47" s="5"/>
      <c r="M47" s="5"/>
    </row>
    <row r="48" spans="1:13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5"/>
      <c r="L48" s="5"/>
      <c r="M48" s="5"/>
    </row>
  </sheetData>
  <conditionalFormatting sqref="B8:B37">
    <cfRule type="cellIs" dxfId="171" priority="5" stopIfTrue="1" operator="between">
      <formula>$F$40</formula>
      <formula>$F$41</formula>
    </cfRule>
    <cfRule type="cellIs" dxfId="170" priority="6" stopIfTrue="1" operator="notBetween">
      <formula>$F$40</formula>
      <formula>$F$41</formula>
    </cfRule>
  </conditionalFormatting>
  <conditionalFormatting sqref="C8:C37">
    <cfRule type="cellIs" dxfId="169" priority="7" stopIfTrue="1" operator="between">
      <formula>$G$40</formula>
      <formula>$G$41</formula>
    </cfRule>
    <cfRule type="cellIs" dxfId="168" priority="8" stopIfTrue="1" operator="notBetween">
      <formula>$G$40</formula>
      <formula>$G$41</formula>
    </cfRule>
  </conditionalFormatting>
  <conditionalFormatting sqref="B38">
    <cfRule type="cellIs" dxfId="167" priority="1" stopIfTrue="1" operator="between">
      <formula>$F$40</formula>
      <formula>$F$41</formula>
    </cfRule>
    <cfRule type="cellIs" dxfId="166" priority="2" stopIfTrue="1" operator="notBetween">
      <formula>$F$40</formula>
      <formula>$F$41</formula>
    </cfRule>
  </conditionalFormatting>
  <conditionalFormatting sqref="C38">
    <cfRule type="cellIs" dxfId="165" priority="3" stopIfTrue="1" operator="between">
      <formula>$G$40</formula>
      <formula>$G$41</formula>
    </cfRule>
    <cfRule type="cellIs" dxfId="164" priority="4" stopIfTrue="1" operator="notBetween">
      <formula>$G$40</formula>
      <formula>$G$41</formula>
    </cfRule>
  </conditionalFormatting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8"/>
  <sheetViews>
    <sheetView topLeftCell="A8" zoomScaleNormal="100" workbookViewId="0">
      <selection activeCell="I20" sqref="I20"/>
    </sheetView>
  </sheetViews>
  <sheetFormatPr defaultRowHeight="12.75" x14ac:dyDescent="0.2"/>
  <cols>
    <col min="1" max="3" width="14.28515625" style="11" customWidth="1"/>
    <col min="4" max="4" width="14.5703125" style="11" customWidth="1"/>
    <col min="5" max="5" width="10.140625" style="11" customWidth="1"/>
    <col min="6" max="6" width="8.7109375" style="11" customWidth="1"/>
    <col min="7" max="14" width="9.140625" style="11"/>
    <col min="15" max="15" width="9.42578125" style="11" customWidth="1"/>
    <col min="16" max="16" width="12.85546875" style="11" customWidth="1"/>
    <col min="17" max="16384" width="9.140625" style="11"/>
  </cols>
  <sheetData>
    <row r="1" spans="1:16" ht="18" x14ac:dyDescent="0.25">
      <c r="A1" s="10" t="s">
        <v>18</v>
      </c>
    </row>
    <row r="2" spans="1:16" ht="7.5" customHeight="1" thickBot="1" x14ac:dyDescent="0.25"/>
    <row r="3" spans="1:16" ht="14.25" thickTop="1" thickBot="1" x14ac:dyDescent="0.25">
      <c r="A3" s="40"/>
      <c r="B3" s="41" t="s">
        <v>0</v>
      </c>
      <c r="C3" s="41" t="s">
        <v>1</v>
      </c>
      <c r="D3" s="42" t="s">
        <v>2</v>
      </c>
    </row>
    <row r="4" spans="1:16" ht="17.25" thickTop="1" thickBot="1" x14ac:dyDescent="0.3">
      <c r="A4" s="43" t="s">
        <v>19</v>
      </c>
      <c r="B4" s="44">
        <v>85</v>
      </c>
      <c r="C4" s="44">
        <v>72</v>
      </c>
      <c r="D4" s="44">
        <v>98</v>
      </c>
      <c r="H4" s="18"/>
    </row>
    <row r="5" spans="1:16" ht="16.5" thickBot="1" x14ac:dyDescent="0.3">
      <c r="A5" s="45" t="s">
        <v>20</v>
      </c>
      <c r="B5" s="46">
        <v>98</v>
      </c>
      <c r="C5" s="46">
        <v>85</v>
      </c>
      <c r="D5" s="47">
        <v>111</v>
      </c>
      <c r="H5" s="18" t="s">
        <v>5</v>
      </c>
      <c r="I5" s="11" t="s">
        <v>25</v>
      </c>
    </row>
    <row r="6" spans="1:16" ht="7.5" customHeight="1" thickTop="1" thickBot="1" x14ac:dyDescent="0.25">
      <c r="A6" s="48"/>
      <c r="B6" s="48"/>
      <c r="C6" s="48"/>
    </row>
    <row r="7" spans="1:16" ht="16.5" thickTop="1" thickBot="1" x14ac:dyDescent="0.25">
      <c r="A7" s="50"/>
      <c r="B7" s="51" t="s">
        <v>19</v>
      </c>
      <c r="C7" s="51" t="s">
        <v>20</v>
      </c>
      <c r="N7" s="6"/>
      <c r="O7" s="7" t="s">
        <v>3</v>
      </c>
      <c r="P7" s="7" t="s">
        <v>4</v>
      </c>
    </row>
    <row r="8" spans="1:16" ht="15.75" thickTop="1" x14ac:dyDescent="0.2">
      <c r="A8" s="52">
        <v>42156</v>
      </c>
      <c r="B8" s="37">
        <v>94.9</v>
      </c>
      <c r="C8" s="37">
        <v>103.8</v>
      </c>
      <c r="N8" s="6" t="s">
        <v>15</v>
      </c>
      <c r="O8" s="8">
        <f t="shared" ref="O8:P10" si="0">B40</f>
        <v>85</v>
      </c>
      <c r="P8" s="56">
        <v>98</v>
      </c>
    </row>
    <row r="9" spans="1:16" ht="15" x14ac:dyDescent="0.2">
      <c r="A9" s="53">
        <f>SUM(DATEVALUE(TEXT(A8,"dd-mm-yyy")),1)</f>
        <v>42157</v>
      </c>
      <c r="B9" s="38">
        <v>93.1</v>
      </c>
      <c r="C9" s="38">
        <v>103.2</v>
      </c>
      <c r="N9" s="6" t="s">
        <v>16</v>
      </c>
      <c r="O9" s="8">
        <f t="shared" si="0"/>
        <v>6.5</v>
      </c>
      <c r="P9" s="8">
        <f t="shared" si="0"/>
        <v>6.5</v>
      </c>
    </row>
    <row r="10" spans="1:16" ht="15" x14ac:dyDescent="0.2">
      <c r="A10" s="53">
        <f>SUM(DATEVALUE(TEXT(A9,"dd-mm-yyy")),1)</f>
        <v>42158</v>
      </c>
      <c r="B10" s="38">
        <v>94.6</v>
      </c>
      <c r="C10" s="38">
        <v>104.2</v>
      </c>
      <c r="N10" s="6" t="s">
        <v>17</v>
      </c>
      <c r="O10" s="9">
        <f t="shared" si="0"/>
        <v>7.6470588235294124E-2</v>
      </c>
      <c r="P10" s="9">
        <f t="shared" si="0"/>
        <v>6.6326530612244902E-2</v>
      </c>
    </row>
    <row r="11" spans="1:16" x14ac:dyDescent="0.2">
      <c r="A11" s="53">
        <f t="shared" ref="A11:A37" si="1">SUM(DATEVALUE(TEXT(A10,"dd-mm-yyy")),1)</f>
        <v>42159</v>
      </c>
      <c r="B11" s="38">
        <v>93.7</v>
      </c>
      <c r="C11" s="38">
        <v>103.5</v>
      </c>
    </row>
    <row r="12" spans="1:16" x14ac:dyDescent="0.2">
      <c r="A12" s="53">
        <f t="shared" si="1"/>
        <v>42160</v>
      </c>
      <c r="B12" s="38">
        <v>93.7</v>
      </c>
      <c r="C12" s="38">
        <v>103.5</v>
      </c>
    </row>
    <row r="13" spans="1:16" x14ac:dyDescent="0.2">
      <c r="A13" s="53">
        <f t="shared" si="1"/>
        <v>42161</v>
      </c>
      <c r="B13" s="38">
        <v>93.9</v>
      </c>
      <c r="C13" s="38">
        <v>102.3</v>
      </c>
    </row>
    <row r="14" spans="1:16" x14ac:dyDescent="0.2">
      <c r="A14" s="53">
        <f t="shared" si="1"/>
        <v>42162</v>
      </c>
      <c r="B14" s="38">
        <v>94.7</v>
      </c>
      <c r="C14" s="38">
        <v>102.9</v>
      </c>
    </row>
    <row r="15" spans="1:16" x14ac:dyDescent="0.2">
      <c r="A15" s="53">
        <f t="shared" si="1"/>
        <v>42163</v>
      </c>
      <c r="B15" s="38">
        <v>94</v>
      </c>
      <c r="C15" s="38">
        <v>102.7</v>
      </c>
    </row>
    <row r="16" spans="1:16" x14ac:dyDescent="0.2">
      <c r="A16" s="53">
        <f t="shared" si="1"/>
        <v>42164</v>
      </c>
      <c r="B16" s="38">
        <v>94.3</v>
      </c>
      <c r="C16" s="38">
        <v>102.4</v>
      </c>
    </row>
    <row r="17" spans="1:3" x14ac:dyDescent="0.2">
      <c r="A17" s="53">
        <f t="shared" si="1"/>
        <v>42165</v>
      </c>
      <c r="B17" s="38">
        <v>94</v>
      </c>
      <c r="C17" s="38">
        <v>107.6</v>
      </c>
    </row>
    <row r="18" spans="1:3" x14ac:dyDescent="0.2">
      <c r="A18" s="53">
        <f t="shared" si="1"/>
        <v>42166</v>
      </c>
      <c r="B18" s="38">
        <v>95</v>
      </c>
      <c r="C18" s="38">
        <v>103.4</v>
      </c>
    </row>
    <row r="19" spans="1:3" x14ac:dyDescent="0.2">
      <c r="A19" s="53">
        <f t="shared" si="1"/>
        <v>42167</v>
      </c>
      <c r="B19" s="38">
        <v>95.1</v>
      </c>
      <c r="C19" s="38">
        <v>108.2</v>
      </c>
    </row>
    <row r="20" spans="1:3" x14ac:dyDescent="0.2">
      <c r="A20" s="53">
        <f t="shared" si="1"/>
        <v>42168</v>
      </c>
      <c r="B20" s="38">
        <v>95.1</v>
      </c>
      <c r="C20" s="38">
        <v>108.2</v>
      </c>
    </row>
    <row r="21" spans="1:3" x14ac:dyDescent="0.2">
      <c r="A21" s="53">
        <f t="shared" si="1"/>
        <v>42169</v>
      </c>
      <c r="B21" s="38">
        <v>91.1</v>
      </c>
      <c r="C21" s="38">
        <v>110.8</v>
      </c>
    </row>
    <row r="22" spans="1:3" x14ac:dyDescent="0.2">
      <c r="A22" s="53">
        <f t="shared" si="1"/>
        <v>42170</v>
      </c>
      <c r="B22" s="38">
        <v>93.9</v>
      </c>
      <c r="C22" s="38">
        <v>103</v>
      </c>
    </row>
    <row r="23" spans="1:3" x14ac:dyDescent="0.2">
      <c r="A23" s="53">
        <f t="shared" si="1"/>
        <v>42171</v>
      </c>
      <c r="B23" s="38">
        <v>94.4</v>
      </c>
      <c r="C23" s="38">
        <v>102.7</v>
      </c>
    </row>
    <row r="24" spans="1:3" x14ac:dyDescent="0.2">
      <c r="A24" s="53">
        <f t="shared" si="1"/>
        <v>42172</v>
      </c>
      <c r="B24" s="38">
        <v>94.4</v>
      </c>
      <c r="C24" s="57">
        <v>102.7</v>
      </c>
    </row>
    <row r="25" spans="1:3" x14ac:dyDescent="0.2">
      <c r="A25" s="53">
        <f t="shared" si="1"/>
        <v>42173</v>
      </c>
      <c r="B25" s="38">
        <v>94.6</v>
      </c>
      <c r="C25" s="38">
        <v>102.9</v>
      </c>
    </row>
    <row r="26" spans="1:3" x14ac:dyDescent="0.2">
      <c r="A26" s="53">
        <f t="shared" si="1"/>
        <v>42174</v>
      </c>
      <c r="B26" s="38">
        <v>94.6</v>
      </c>
      <c r="C26" s="38">
        <v>102.9</v>
      </c>
    </row>
    <row r="27" spans="1:3" x14ac:dyDescent="0.2">
      <c r="A27" s="53">
        <f t="shared" si="1"/>
        <v>42175</v>
      </c>
      <c r="B27" s="38">
        <v>94.8</v>
      </c>
      <c r="C27" s="38">
        <v>103.1</v>
      </c>
    </row>
    <row r="28" spans="1:3" x14ac:dyDescent="0.2">
      <c r="A28" s="53">
        <f t="shared" si="1"/>
        <v>42176</v>
      </c>
      <c r="B28" s="38">
        <v>94.4</v>
      </c>
      <c r="C28" s="38">
        <v>103.5</v>
      </c>
    </row>
    <row r="29" spans="1:3" x14ac:dyDescent="0.2">
      <c r="A29" s="53">
        <f t="shared" si="1"/>
        <v>42177</v>
      </c>
      <c r="B29" s="38">
        <v>94.6</v>
      </c>
      <c r="C29" s="38">
        <v>103.1</v>
      </c>
    </row>
    <row r="30" spans="1:3" x14ac:dyDescent="0.2">
      <c r="A30" s="53">
        <f t="shared" si="1"/>
        <v>42178</v>
      </c>
      <c r="B30" s="38">
        <v>92.9</v>
      </c>
      <c r="C30" s="38">
        <v>102.3</v>
      </c>
    </row>
    <row r="31" spans="1:3" x14ac:dyDescent="0.2">
      <c r="A31" s="53">
        <f t="shared" si="1"/>
        <v>42179</v>
      </c>
      <c r="B31" s="38">
        <v>95.1</v>
      </c>
      <c r="C31" s="38">
        <v>103</v>
      </c>
    </row>
    <row r="32" spans="1:3" x14ac:dyDescent="0.2">
      <c r="A32" s="53">
        <f t="shared" si="1"/>
        <v>42180</v>
      </c>
      <c r="B32" s="38">
        <v>94.4</v>
      </c>
      <c r="C32" s="38">
        <v>106.8</v>
      </c>
    </row>
    <row r="33" spans="1:13" x14ac:dyDescent="0.2">
      <c r="A33" s="53">
        <f t="shared" si="1"/>
        <v>42181</v>
      </c>
      <c r="B33" s="38">
        <v>94.4</v>
      </c>
      <c r="C33" s="38">
        <v>106.8</v>
      </c>
    </row>
    <row r="34" spans="1:13" x14ac:dyDescent="0.2">
      <c r="A34" s="53">
        <f t="shared" si="1"/>
        <v>42182</v>
      </c>
      <c r="B34" s="38">
        <v>89</v>
      </c>
      <c r="C34" s="38">
        <v>103</v>
      </c>
    </row>
    <row r="35" spans="1:13" x14ac:dyDescent="0.2">
      <c r="A35" s="53">
        <f t="shared" si="1"/>
        <v>42183</v>
      </c>
      <c r="B35" s="38">
        <v>97.3</v>
      </c>
      <c r="C35" s="38">
        <v>106.3</v>
      </c>
    </row>
    <row r="36" spans="1:13" x14ac:dyDescent="0.2">
      <c r="A36" s="53">
        <f t="shared" si="1"/>
        <v>42184</v>
      </c>
      <c r="B36" s="38">
        <v>96.5</v>
      </c>
      <c r="C36" s="38">
        <v>106.6</v>
      </c>
    </row>
    <row r="37" spans="1:13" ht="13.5" thickBot="1" x14ac:dyDescent="0.25">
      <c r="A37" s="53">
        <f t="shared" si="1"/>
        <v>42185</v>
      </c>
      <c r="B37" s="38">
        <v>96.5</v>
      </c>
      <c r="C37" s="39">
        <v>107</v>
      </c>
    </row>
    <row r="38" spans="1:13" ht="13.5" thickTop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">
      <c r="A39" s="27"/>
      <c r="B39" s="28" t="s">
        <v>3</v>
      </c>
      <c r="C39" s="28" t="s">
        <v>4</v>
      </c>
      <c r="D39" s="27"/>
      <c r="E39" s="27"/>
      <c r="F39" s="27" t="s">
        <v>3</v>
      </c>
      <c r="G39" s="27" t="s">
        <v>4</v>
      </c>
      <c r="H39" s="27"/>
      <c r="I39" s="27"/>
      <c r="J39" s="27" t="s">
        <v>3</v>
      </c>
      <c r="K39" s="5"/>
      <c r="L39" s="27"/>
      <c r="M39" s="4" t="s">
        <v>4</v>
      </c>
    </row>
    <row r="40" spans="1:13" x14ac:dyDescent="0.2">
      <c r="A40" s="27" t="s">
        <v>6</v>
      </c>
      <c r="B40" s="29">
        <v>85</v>
      </c>
      <c r="C40" s="29">
        <v>98</v>
      </c>
      <c r="D40" s="27"/>
      <c r="E40" s="27" t="s">
        <v>9</v>
      </c>
      <c r="F40" s="30">
        <f>B40-(2*B41)</f>
        <v>72</v>
      </c>
      <c r="G40" s="30">
        <v>85</v>
      </c>
      <c r="H40" s="27"/>
      <c r="I40" s="27">
        <f>COUNT(A8:A37)</f>
        <v>30</v>
      </c>
      <c r="J40" s="31">
        <v>72</v>
      </c>
      <c r="K40" s="5">
        <f>COUNT(A8:A37)</f>
        <v>30</v>
      </c>
      <c r="L40" s="27">
        <v>31</v>
      </c>
      <c r="M40" s="31">
        <v>85</v>
      </c>
    </row>
    <row r="41" spans="1:13" x14ac:dyDescent="0.2">
      <c r="A41" s="27" t="s">
        <v>7</v>
      </c>
      <c r="B41" s="29">
        <v>6.5</v>
      </c>
      <c r="C41" s="29">
        <v>6.5</v>
      </c>
      <c r="D41" s="27"/>
      <c r="E41" s="27" t="s">
        <v>10</v>
      </c>
      <c r="F41" s="30">
        <f>B40+(2*B41)</f>
        <v>98</v>
      </c>
      <c r="G41" s="30">
        <v>111</v>
      </c>
      <c r="H41" s="27"/>
      <c r="I41" s="27">
        <f>COUNT(A8:A37)</f>
        <v>30</v>
      </c>
      <c r="J41" s="31">
        <v>98</v>
      </c>
      <c r="K41" s="5">
        <f>COUNT(A8:A37)</f>
        <v>30</v>
      </c>
      <c r="L41" s="27">
        <v>31</v>
      </c>
      <c r="M41" s="31">
        <v>111</v>
      </c>
    </row>
    <row r="42" spans="1:13" x14ac:dyDescent="0.2">
      <c r="A42" s="27" t="s">
        <v>8</v>
      </c>
      <c r="B42" s="32">
        <f>B41/B40</f>
        <v>7.6470588235294124E-2</v>
      </c>
      <c r="C42" s="32">
        <f>C41/C40</f>
        <v>6.6326530612244902E-2</v>
      </c>
      <c r="D42" s="27"/>
      <c r="E42" s="27"/>
      <c r="F42" s="27"/>
      <c r="G42" s="27"/>
      <c r="H42" s="27"/>
      <c r="I42" s="27"/>
      <c r="J42" s="27"/>
      <c r="K42" s="5"/>
      <c r="L42" s="5"/>
      <c r="M42" s="5"/>
    </row>
    <row r="43" spans="1:13" x14ac:dyDescent="0.2">
      <c r="A43" s="27"/>
      <c r="B43" s="27"/>
      <c r="C43" s="27"/>
      <c r="D43" s="27"/>
      <c r="E43" s="33" t="s">
        <v>11</v>
      </c>
      <c r="F43" s="30">
        <f>B40-(3*B41)</f>
        <v>65.5</v>
      </c>
      <c r="G43" s="30">
        <f>C40-(3*C41)</f>
        <v>78.5</v>
      </c>
      <c r="H43" s="27"/>
      <c r="I43" s="27"/>
      <c r="J43" s="27"/>
      <c r="K43" s="5"/>
      <c r="L43" s="5"/>
      <c r="M43" s="5"/>
    </row>
    <row r="44" spans="1:13" x14ac:dyDescent="0.2">
      <c r="A44" s="27"/>
      <c r="B44" s="27"/>
      <c r="C44" s="27"/>
      <c r="D44" s="27"/>
      <c r="E44" s="33" t="s">
        <v>12</v>
      </c>
      <c r="F44" s="30">
        <f>B40+(3*B41)</f>
        <v>104.5</v>
      </c>
      <c r="G44" s="30">
        <f>C40+(3*C41)</f>
        <v>117.5</v>
      </c>
      <c r="H44" s="27"/>
      <c r="I44" s="27"/>
      <c r="J44" s="27"/>
      <c r="K44" s="5"/>
      <c r="L44" s="5"/>
      <c r="M44" s="5"/>
    </row>
    <row r="45" spans="1:13" x14ac:dyDescent="0.2">
      <c r="A45" s="27"/>
      <c r="B45" s="27"/>
      <c r="C45" s="27"/>
      <c r="D45" s="27"/>
      <c r="E45" s="27"/>
      <c r="F45" s="30"/>
      <c r="G45" s="30"/>
      <c r="H45" s="27"/>
      <c r="I45" s="27"/>
      <c r="J45" s="27"/>
      <c r="K45" s="5"/>
      <c r="L45" s="5"/>
      <c r="M45" s="5"/>
    </row>
    <row r="46" spans="1:13" x14ac:dyDescent="0.2">
      <c r="A46" s="27"/>
      <c r="B46" s="27"/>
      <c r="C46" s="27"/>
      <c r="D46" s="27"/>
      <c r="E46" s="33" t="s">
        <v>13</v>
      </c>
      <c r="F46" s="30">
        <f>B40-(4*B41)</f>
        <v>59</v>
      </c>
      <c r="G46" s="30">
        <f>C40-(4*C41)</f>
        <v>72</v>
      </c>
      <c r="H46" s="27"/>
      <c r="I46" s="27"/>
      <c r="J46" s="27"/>
      <c r="K46" s="5"/>
      <c r="L46" s="5"/>
      <c r="M46" s="5"/>
    </row>
    <row r="47" spans="1:13" x14ac:dyDescent="0.2">
      <c r="A47" s="27"/>
      <c r="B47" s="27"/>
      <c r="C47" s="27"/>
      <c r="D47" s="27"/>
      <c r="E47" s="33" t="s">
        <v>14</v>
      </c>
      <c r="F47" s="30">
        <f>B40+(4*B41)</f>
        <v>111</v>
      </c>
      <c r="G47" s="30">
        <f>C40+(4*C41)</f>
        <v>124</v>
      </c>
      <c r="H47" s="27"/>
      <c r="I47" s="27"/>
      <c r="J47" s="27"/>
      <c r="K47" s="5"/>
      <c r="L47" s="5"/>
      <c r="M47" s="5"/>
    </row>
    <row r="48" spans="1:13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5"/>
      <c r="L48" s="5"/>
      <c r="M48" s="5"/>
    </row>
  </sheetData>
  <conditionalFormatting sqref="B8:B37">
    <cfRule type="cellIs" dxfId="163" priority="1" stopIfTrue="1" operator="between">
      <formula>$F$40</formula>
      <formula>$F$41</formula>
    </cfRule>
    <cfRule type="cellIs" dxfId="162" priority="2" stopIfTrue="1" operator="notBetween">
      <formula>$F$40</formula>
      <formula>$F$41</formula>
    </cfRule>
  </conditionalFormatting>
  <conditionalFormatting sqref="C8:C37">
    <cfRule type="cellIs" dxfId="161" priority="3" stopIfTrue="1" operator="between">
      <formula>$G$40</formula>
      <formula>$G$41</formula>
    </cfRule>
    <cfRule type="cellIs" dxfId="160" priority="4" stopIfTrue="1" operator="notBetween">
      <formula>$G$40</formula>
      <formula>$G$41</formula>
    </cfRule>
  </conditionalFormatting>
  <pageMargins left="0.7" right="0.7" top="0.75" bottom="0.75" header="0.3" footer="0.3"/>
  <pageSetup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8"/>
  <sheetViews>
    <sheetView topLeftCell="B8" zoomScaleNormal="100" workbookViewId="0">
      <selection activeCell="I20" sqref="I20"/>
    </sheetView>
  </sheetViews>
  <sheetFormatPr defaultRowHeight="12.75" x14ac:dyDescent="0.2"/>
  <cols>
    <col min="1" max="3" width="14.28515625" style="11" customWidth="1"/>
    <col min="4" max="4" width="14.5703125" style="11" customWidth="1"/>
    <col min="5" max="5" width="10.140625" style="11" customWidth="1"/>
    <col min="6" max="6" width="8.7109375" style="11" customWidth="1"/>
    <col min="7" max="14" width="9.140625" style="11"/>
    <col min="15" max="15" width="9.42578125" style="11" customWidth="1"/>
    <col min="16" max="16" width="12.85546875" style="11" customWidth="1"/>
    <col min="17" max="16384" width="9.140625" style="11"/>
  </cols>
  <sheetData>
    <row r="1" spans="1:16" ht="18" x14ac:dyDescent="0.25">
      <c r="A1" s="10" t="s">
        <v>18</v>
      </c>
    </row>
    <row r="2" spans="1:16" ht="7.5" customHeight="1" thickBot="1" x14ac:dyDescent="0.25"/>
    <row r="3" spans="1:16" ht="14.25" thickTop="1" thickBot="1" x14ac:dyDescent="0.25">
      <c r="A3" s="40"/>
      <c r="B3" s="41" t="s">
        <v>0</v>
      </c>
      <c r="C3" s="41" t="s">
        <v>1</v>
      </c>
      <c r="D3" s="42" t="s">
        <v>2</v>
      </c>
    </row>
    <row r="4" spans="1:16" ht="17.25" thickTop="1" thickBot="1" x14ac:dyDescent="0.3">
      <c r="A4" s="43" t="s">
        <v>19</v>
      </c>
      <c r="B4" s="44">
        <v>85</v>
      </c>
      <c r="C4" s="44">
        <v>72</v>
      </c>
      <c r="D4" s="44">
        <v>98</v>
      </c>
      <c r="H4" s="18"/>
    </row>
    <row r="5" spans="1:16" ht="16.5" thickBot="1" x14ac:dyDescent="0.3">
      <c r="A5" s="45" t="s">
        <v>20</v>
      </c>
      <c r="B5" s="46">
        <v>98</v>
      </c>
      <c r="C5" s="46">
        <v>85</v>
      </c>
      <c r="D5" s="47">
        <v>111</v>
      </c>
      <c r="H5" s="18" t="s">
        <v>5</v>
      </c>
      <c r="I5" s="11" t="s">
        <v>25</v>
      </c>
    </row>
    <row r="6" spans="1:16" ht="7.5" customHeight="1" thickTop="1" thickBot="1" x14ac:dyDescent="0.25">
      <c r="A6" s="48"/>
      <c r="B6" s="48"/>
      <c r="C6" s="48"/>
    </row>
    <row r="7" spans="1:16" ht="16.5" thickTop="1" thickBot="1" x14ac:dyDescent="0.25">
      <c r="A7" s="50"/>
      <c r="B7" s="51" t="s">
        <v>19</v>
      </c>
      <c r="C7" s="51" t="s">
        <v>20</v>
      </c>
      <c r="N7" s="6"/>
      <c r="O7" s="7" t="s">
        <v>3</v>
      </c>
      <c r="P7" s="7" t="s">
        <v>4</v>
      </c>
    </row>
    <row r="8" spans="1:16" ht="15.75" thickTop="1" x14ac:dyDescent="0.2">
      <c r="A8" s="52">
        <v>42186</v>
      </c>
      <c r="B8" s="37">
        <v>96.9</v>
      </c>
      <c r="C8" s="37">
        <v>107.4</v>
      </c>
      <c r="N8" s="6" t="s">
        <v>15</v>
      </c>
      <c r="O8" s="8">
        <f t="shared" ref="O8:P10" si="0">B40</f>
        <v>85</v>
      </c>
      <c r="P8" s="56">
        <v>98</v>
      </c>
    </row>
    <row r="9" spans="1:16" ht="15" x14ac:dyDescent="0.2">
      <c r="A9" s="53">
        <f t="shared" ref="A9:A38" si="1">SUM(DATEVALUE(TEXT(A8,"dd-mm-yyy")),1)</f>
        <v>42187</v>
      </c>
      <c r="B9" s="38">
        <v>96.5</v>
      </c>
      <c r="C9" s="38">
        <v>106.5</v>
      </c>
      <c r="N9" s="6" t="s">
        <v>16</v>
      </c>
      <c r="O9" s="8">
        <f t="shared" si="0"/>
        <v>6.5</v>
      </c>
      <c r="P9" s="8">
        <f t="shared" si="0"/>
        <v>6.5</v>
      </c>
    </row>
    <row r="10" spans="1:16" ht="15" x14ac:dyDescent="0.2">
      <c r="A10" s="53">
        <f t="shared" si="1"/>
        <v>42188</v>
      </c>
      <c r="B10" s="38">
        <v>96.5</v>
      </c>
      <c r="C10" s="38">
        <v>106.5</v>
      </c>
      <c r="N10" s="6" t="s">
        <v>17</v>
      </c>
      <c r="O10" s="9">
        <f t="shared" si="0"/>
        <v>7.6470588235294124E-2</v>
      </c>
      <c r="P10" s="9">
        <f t="shared" si="0"/>
        <v>6.6326530612244902E-2</v>
      </c>
    </row>
    <row r="11" spans="1:16" x14ac:dyDescent="0.2">
      <c r="A11" s="53">
        <f t="shared" si="1"/>
        <v>42189</v>
      </c>
      <c r="B11" s="38">
        <v>96.8</v>
      </c>
      <c r="C11" s="38">
        <v>106.4</v>
      </c>
    </row>
    <row r="12" spans="1:16" x14ac:dyDescent="0.2">
      <c r="A12" s="53">
        <f t="shared" si="1"/>
        <v>42190</v>
      </c>
      <c r="B12" s="38">
        <v>96.8</v>
      </c>
      <c r="C12" s="38">
        <v>106.4</v>
      </c>
    </row>
    <row r="13" spans="1:16" x14ac:dyDescent="0.2">
      <c r="A13" s="53">
        <f t="shared" si="1"/>
        <v>42191</v>
      </c>
      <c r="B13" s="38">
        <v>97.3</v>
      </c>
      <c r="C13" s="38">
        <v>107</v>
      </c>
    </row>
    <row r="14" spans="1:16" x14ac:dyDescent="0.2">
      <c r="A14" s="53">
        <f t="shared" si="1"/>
        <v>42192</v>
      </c>
      <c r="B14" s="38">
        <v>97.1</v>
      </c>
      <c r="C14" s="38">
        <v>106.4</v>
      </c>
    </row>
    <row r="15" spans="1:16" x14ac:dyDescent="0.2">
      <c r="A15" s="53">
        <f t="shared" si="1"/>
        <v>42193</v>
      </c>
      <c r="B15" s="38">
        <v>97.2</v>
      </c>
      <c r="C15" s="38">
        <v>106.6</v>
      </c>
    </row>
    <row r="16" spans="1:16" x14ac:dyDescent="0.2">
      <c r="A16" s="53">
        <f t="shared" si="1"/>
        <v>42194</v>
      </c>
      <c r="B16" s="38">
        <v>97.3</v>
      </c>
      <c r="C16" s="38">
        <v>106.6</v>
      </c>
    </row>
    <row r="17" spans="1:3" x14ac:dyDescent="0.2">
      <c r="A17" s="53">
        <f t="shared" si="1"/>
        <v>42195</v>
      </c>
      <c r="B17" s="38">
        <v>97.3</v>
      </c>
      <c r="C17" s="38">
        <v>106.6</v>
      </c>
    </row>
    <row r="18" spans="1:3" x14ac:dyDescent="0.2">
      <c r="A18" s="53">
        <f t="shared" si="1"/>
        <v>42196</v>
      </c>
      <c r="B18" s="38">
        <v>97.5</v>
      </c>
      <c r="C18" s="38">
        <v>106.9</v>
      </c>
    </row>
    <row r="19" spans="1:3" x14ac:dyDescent="0.2">
      <c r="A19" s="53">
        <f t="shared" ref="A19" si="2">SUM(DATEVALUE(TEXT(A18,"dd-mm-yyy")),1)</f>
        <v>42197</v>
      </c>
      <c r="B19" s="38">
        <v>97.4</v>
      </c>
      <c r="C19" s="38">
        <v>106.1</v>
      </c>
    </row>
    <row r="20" spans="1:3" x14ac:dyDescent="0.2">
      <c r="A20" s="53">
        <f t="shared" si="1"/>
        <v>42198</v>
      </c>
      <c r="B20" s="38">
        <v>97</v>
      </c>
      <c r="C20" s="38">
        <v>106.4</v>
      </c>
    </row>
    <row r="21" spans="1:3" x14ac:dyDescent="0.2">
      <c r="A21" s="53">
        <f t="shared" si="1"/>
        <v>42199</v>
      </c>
      <c r="B21" s="38">
        <v>97.2</v>
      </c>
      <c r="C21" s="38">
        <v>106.4</v>
      </c>
    </row>
    <row r="22" spans="1:3" x14ac:dyDescent="0.2">
      <c r="A22" s="53">
        <f t="shared" si="1"/>
        <v>42200</v>
      </c>
      <c r="B22" s="38">
        <v>97.4</v>
      </c>
      <c r="C22" s="38">
        <v>105.8</v>
      </c>
    </row>
    <row r="23" spans="1:3" x14ac:dyDescent="0.2">
      <c r="A23" s="53">
        <f t="shared" si="1"/>
        <v>42201</v>
      </c>
      <c r="B23" s="38">
        <v>96.1</v>
      </c>
      <c r="C23" s="38">
        <v>105.9</v>
      </c>
    </row>
    <row r="24" spans="1:3" x14ac:dyDescent="0.2">
      <c r="A24" s="53">
        <f t="shared" si="1"/>
        <v>42202</v>
      </c>
      <c r="B24" s="38">
        <v>96.1</v>
      </c>
      <c r="C24" s="57">
        <v>105.9</v>
      </c>
    </row>
    <row r="25" spans="1:3" x14ac:dyDescent="0.2">
      <c r="A25" s="53">
        <f t="shared" si="1"/>
        <v>42203</v>
      </c>
      <c r="B25" s="38">
        <v>96.3</v>
      </c>
      <c r="C25" s="38">
        <v>105.8</v>
      </c>
    </row>
    <row r="26" spans="1:3" x14ac:dyDescent="0.2">
      <c r="A26" s="53">
        <f t="shared" si="1"/>
        <v>42204</v>
      </c>
      <c r="B26" s="38">
        <v>96.3</v>
      </c>
      <c r="C26" s="38">
        <v>105.8</v>
      </c>
    </row>
    <row r="27" spans="1:3" x14ac:dyDescent="0.2">
      <c r="A27" s="53">
        <f t="shared" si="1"/>
        <v>42205</v>
      </c>
      <c r="B27" s="38">
        <v>96</v>
      </c>
      <c r="C27" s="38">
        <v>107.1</v>
      </c>
    </row>
    <row r="28" spans="1:3" x14ac:dyDescent="0.2">
      <c r="A28" s="53">
        <f t="shared" si="1"/>
        <v>42206</v>
      </c>
      <c r="B28" s="38">
        <v>98</v>
      </c>
      <c r="C28" s="38">
        <v>107.1</v>
      </c>
    </row>
    <row r="29" spans="1:3" x14ac:dyDescent="0.2">
      <c r="A29" s="53">
        <f t="shared" si="1"/>
        <v>42207</v>
      </c>
      <c r="B29" s="38">
        <v>96</v>
      </c>
      <c r="C29" s="38">
        <v>105.3</v>
      </c>
    </row>
    <row r="30" spans="1:3" x14ac:dyDescent="0.2">
      <c r="A30" s="53">
        <f t="shared" si="1"/>
        <v>42208</v>
      </c>
      <c r="B30" s="38">
        <v>96</v>
      </c>
      <c r="C30" s="38">
        <v>105.4</v>
      </c>
    </row>
    <row r="31" spans="1:3" x14ac:dyDescent="0.2">
      <c r="A31" s="53">
        <f t="shared" si="1"/>
        <v>42209</v>
      </c>
      <c r="B31" s="38">
        <v>96</v>
      </c>
      <c r="C31" s="38">
        <v>105.4</v>
      </c>
    </row>
    <row r="32" spans="1:3" x14ac:dyDescent="0.2">
      <c r="A32" s="53">
        <f t="shared" si="1"/>
        <v>42210</v>
      </c>
      <c r="B32" s="38">
        <v>94.7</v>
      </c>
      <c r="C32" s="38">
        <v>110.3</v>
      </c>
    </row>
    <row r="33" spans="1:13" x14ac:dyDescent="0.2">
      <c r="A33" s="53">
        <f t="shared" si="1"/>
        <v>42211</v>
      </c>
      <c r="B33" s="38">
        <v>96.8</v>
      </c>
      <c r="C33" s="38">
        <v>103.9</v>
      </c>
    </row>
    <row r="34" spans="1:13" x14ac:dyDescent="0.2">
      <c r="A34" s="53">
        <f t="shared" si="1"/>
        <v>42212</v>
      </c>
      <c r="B34" s="38">
        <v>97.3</v>
      </c>
      <c r="C34" s="38">
        <v>106.2</v>
      </c>
    </row>
    <row r="35" spans="1:13" x14ac:dyDescent="0.2">
      <c r="A35" s="53">
        <f t="shared" si="1"/>
        <v>42213</v>
      </c>
      <c r="B35" s="38">
        <v>96.7</v>
      </c>
      <c r="C35" s="38">
        <v>101.5</v>
      </c>
    </row>
    <row r="36" spans="1:13" x14ac:dyDescent="0.2">
      <c r="A36" s="53">
        <f t="shared" si="1"/>
        <v>42214</v>
      </c>
      <c r="B36" s="38">
        <v>97.5</v>
      </c>
      <c r="C36" s="38">
        <v>106.2</v>
      </c>
    </row>
    <row r="37" spans="1:13" ht="13.5" thickBot="1" x14ac:dyDescent="0.25">
      <c r="A37" s="53">
        <f t="shared" si="1"/>
        <v>42215</v>
      </c>
      <c r="B37" s="38">
        <v>96.6</v>
      </c>
      <c r="C37" s="39">
        <v>104.7</v>
      </c>
    </row>
    <row r="38" spans="1:13" ht="14.25" thickTop="1" thickBot="1" x14ac:dyDescent="0.25">
      <c r="A38" s="53">
        <f t="shared" si="1"/>
        <v>42216</v>
      </c>
      <c r="B38" s="38"/>
      <c r="C38" s="39"/>
    </row>
    <row r="39" spans="1:13" ht="13.5" thickTop="1" x14ac:dyDescent="0.2">
      <c r="A39" s="27"/>
      <c r="B39" s="28" t="s">
        <v>3</v>
      </c>
      <c r="C39" s="28" t="s">
        <v>4</v>
      </c>
      <c r="D39" s="27"/>
      <c r="E39" s="27"/>
      <c r="F39" s="27" t="s">
        <v>3</v>
      </c>
      <c r="G39" s="27" t="s">
        <v>4</v>
      </c>
      <c r="H39" s="27"/>
      <c r="I39" s="27"/>
      <c r="J39" s="27" t="s">
        <v>3</v>
      </c>
      <c r="K39" s="5"/>
      <c r="L39" s="27"/>
      <c r="M39" s="4" t="s">
        <v>4</v>
      </c>
    </row>
    <row r="40" spans="1:13" x14ac:dyDescent="0.2">
      <c r="A40" s="27" t="s">
        <v>6</v>
      </c>
      <c r="B40" s="29">
        <v>85</v>
      </c>
      <c r="C40" s="29">
        <v>98</v>
      </c>
      <c r="D40" s="27"/>
      <c r="E40" s="27" t="s">
        <v>9</v>
      </c>
      <c r="F40" s="30">
        <f>B40-(2*B41)</f>
        <v>72</v>
      </c>
      <c r="G40" s="30">
        <v>85</v>
      </c>
      <c r="H40" s="27"/>
      <c r="I40" s="27">
        <f>COUNT(A8:A37)</f>
        <v>30</v>
      </c>
      <c r="J40" s="31">
        <v>72</v>
      </c>
      <c r="K40" s="5">
        <f>COUNT(A8:A37)</f>
        <v>30</v>
      </c>
      <c r="L40" s="27">
        <v>31</v>
      </c>
      <c r="M40" s="31">
        <v>85</v>
      </c>
    </row>
    <row r="41" spans="1:13" x14ac:dyDescent="0.2">
      <c r="A41" s="27" t="s">
        <v>7</v>
      </c>
      <c r="B41" s="29">
        <v>6.5</v>
      </c>
      <c r="C41" s="29">
        <v>6.5</v>
      </c>
      <c r="D41" s="27"/>
      <c r="E41" s="27" t="s">
        <v>10</v>
      </c>
      <c r="F41" s="30">
        <f>B40+(2*B41)</f>
        <v>98</v>
      </c>
      <c r="G41" s="30">
        <v>111</v>
      </c>
      <c r="H41" s="27"/>
      <c r="I41" s="27">
        <f>COUNT(A8:A37)</f>
        <v>30</v>
      </c>
      <c r="J41" s="31">
        <v>98</v>
      </c>
      <c r="K41" s="5">
        <f>COUNT(A8:A37)</f>
        <v>30</v>
      </c>
      <c r="L41" s="27">
        <v>31</v>
      </c>
      <c r="M41" s="31">
        <v>111</v>
      </c>
    </row>
    <row r="42" spans="1:13" x14ac:dyDescent="0.2">
      <c r="A42" s="27" t="s">
        <v>8</v>
      </c>
      <c r="B42" s="32">
        <f>B41/B40</f>
        <v>7.6470588235294124E-2</v>
      </c>
      <c r="C42" s="32">
        <f>C41/C40</f>
        <v>6.6326530612244902E-2</v>
      </c>
      <c r="D42" s="27"/>
      <c r="E42" s="27"/>
      <c r="F42" s="27"/>
      <c r="G42" s="27"/>
      <c r="H42" s="27"/>
      <c r="I42" s="27"/>
      <c r="J42" s="27"/>
      <c r="K42" s="5"/>
      <c r="L42" s="5"/>
      <c r="M42" s="5"/>
    </row>
    <row r="43" spans="1:13" x14ac:dyDescent="0.2">
      <c r="A43" s="27"/>
      <c r="B43" s="27"/>
      <c r="C43" s="27"/>
      <c r="D43" s="27"/>
      <c r="E43" s="33" t="s">
        <v>11</v>
      </c>
      <c r="F43" s="30">
        <f>B40-(3*B41)</f>
        <v>65.5</v>
      </c>
      <c r="G43" s="30">
        <f>C40-(3*C41)</f>
        <v>78.5</v>
      </c>
      <c r="H43" s="27"/>
      <c r="I43" s="27"/>
      <c r="J43" s="27"/>
      <c r="K43" s="5"/>
      <c r="L43" s="5"/>
      <c r="M43" s="5"/>
    </row>
    <row r="44" spans="1:13" x14ac:dyDescent="0.2">
      <c r="A44" s="27"/>
      <c r="B44" s="27"/>
      <c r="C44" s="27"/>
      <c r="D44" s="27"/>
      <c r="E44" s="33" t="s">
        <v>12</v>
      </c>
      <c r="F44" s="30">
        <f>B40+(3*B41)</f>
        <v>104.5</v>
      </c>
      <c r="G44" s="30">
        <f>C40+(3*C41)</f>
        <v>117.5</v>
      </c>
      <c r="H44" s="27"/>
      <c r="I44" s="27"/>
      <c r="J44" s="27"/>
      <c r="K44" s="5"/>
      <c r="L44" s="5"/>
      <c r="M44" s="5"/>
    </row>
    <row r="45" spans="1:13" x14ac:dyDescent="0.2">
      <c r="A45" s="27"/>
      <c r="B45" s="27"/>
      <c r="C45" s="27"/>
      <c r="D45" s="27"/>
      <c r="E45" s="27"/>
      <c r="F45" s="30"/>
      <c r="G45" s="30"/>
      <c r="H45" s="27"/>
      <c r="I45" s="27"/>
      <c r="J45" s="27"/>
      <c r="K45" s="5"/>
      <c r="L45" s="5"/>
      <c r="M45" s="5"/>
    </row>
    <row r="46" spans="1:13" x14ac:dyDescent="0.2">
      <c r="A46" s="27"/>
      <c r="B46" s="27"/>
      <c r="C46" s="27"/>
      <c r="D46" s="27"/>
      <c r="E46" s="33" t="s">
        <v>13</v>
      </c>
      <c r="F46" s="30">
        <f>B40-(4*B41)</f>
        <v>59</v>
      </c>
      <c r="G46" s="30">
        <f>C40-(4*C41)</f>
        <v>72</v>
      </c>
      <c r="H46" s="27"/>
      <c r="I46" s="27"/>
      <c r="J46" s="27"/>
      <c r="K46" s="5"/>
      <c r="L46" s="5"/>
      <c r="M46" s="5"/>
    </row>
    <row r="47" spans="1:13" x14ac:dyDescent="0.2">
      <c r="A47" s="27"/>
      <c r="B47" s="27"/>
      <c r="C47" s="27"/>
      <c r="D47" s="27"/>
      <c r="E47" s="33" t="s">
        <v>14</v>
      </c>
      <c r="F47" s="30">
        <f>B40+(4*B41)</f>
        <v>111</v>
      </c>
      <c r="G47" s="30">
        <f>C40+(4*C41)</f>
        <v>124</v>
      </c>
      <c r="H47" s="27"/>
      <c r="I47" s="27"/>
      <c r="J47" s="27"/>
      <c r="K47" s="5"/>
      <c r="L47" s="5"/>
      <c r="M47" s="5"/>
    </row>
    <row r="48" spans="1:13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5"/>
      <c r="L48" s="5"/>
      <c r="M48" s="5"/>
    </row>
  </sheetData>
  <conditionalFormatting sqref="B8:B37">
    <cfRule type="cellIs" dxfId="159" priority="5" stopIfTrue="1" operator="between">
      <formula>$F$40</formula>
      <formula>$F$41</formula>
    </cfRule>
    <cfRule type="cellIs" dxfId="158" priority="6" stopIfTrue="1" operator="notBetween">
      <formula>$F$40</formula>
      <formula>$F$41</formula>
    </cfRule>
  </conditionalFormatting>
  <conditionalFormatting sqref="C8:C37">
    <cfRule type="cellIs" dxfId="157" priority="7" stopIfTrue="1" operator="between">
      <formula>$G$40</formula>
      <formula>$G$41</formula>
    </cfRule>
    <cfRule type="cellIs" dxfId="156" priority="8" stopIfTrue="1" operator="notBetween">
      <formula>$G$40</formula>
      <formula>$G$41</formula>
    </cfRule>
  </conditionalFormatting>
  <conditionalFormatting sqref="B38">
    <cfRule type="cellIs" dxfId="155" priority="1" stopIfTrue="1" operator="between">
      <formula>$F$40</formula>
      <formula>$F$41</formula>
    </cfRule>
    <cfRule type="cellIs" dxfId="154" priority="2" stopIfTrue="1" operator="notBetween">
      <formula>$F$40</formula>
      <formula>$F$41</formula>
    </cfRule>
  </conditionalFormatting>
  <conditionalFormatting sqref="C38">
    <cfRule type="cellIs" dxfId="153" priority="3" stopIfTrue="1" operator="between">
      <formula>$G$40</formula>
      <formula>$G$41</formula>
    </cfRule>
    <cfRule type="cellIs" dxfId="152" priority="4" stopIfTrue="1" operator="notBetween">
      <formula>$G$40</formula>
      <formula>$G$41</formula>
    </cfRule>
  </conditionalFormatting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Sheet1 (2)</vt:lpstr>
      <vt:lpstr>Sheet2</vt:lpstr>
      <vt:lpstr>MCV-Jan</vt:lpstr>
      <vt:lpstr>APRIL2019</vt:lpstr>
      <vt:lpstr>MCV-Dec</vt:lpstr>
      <vt:lpstr>MCV-Mar</vt:lpstr>
      <vt:lpstr>MCV-mAY</vt:lpstr>
      <vt:lpstr>MCV-JUN</vt:lpstr>
      <vt:lpstr>MCV-Jul</vt:lpstr>
      <vt:lpstr>MCV-Aug</vt:lpstr>
      <vt:lpstr>MCV Sep</vt:lpstr>
      <vt:lpstr>MCV Oct</vt:lpstr>
      <vt:lpstr>MCV Nov(15)</vt:lpstr>
      <vt:lpstr>MCVDec(15)</vt:lpstr>
      <vt:lpstr>MCVJan(16)</vt:lpstr>
      <vt:lpstr>MCVfeb16)</vt:lpstr>
      <vt:lpstr>MCV MARCH16) </vt:lpstr>
      <vt:lpstr>APRIL 16</vt:lpstr>
      <vt:lpstr>may 16</vt:lpstr>
      <vt:lpstr>June 16 </vt:lpstr>
      <vt:lpstr>July 16</vt:lpstr>
      <vt:lpstr>JAN2019</vt:lpstr>
      <vt:lpstr>FEB2019 (2)</vt:lpstr>
      <vt:lpstr>MAECH2019</vt:lpstr>
    </vt:vector>
  </TitlesOfParts>
  <Company>AlKamal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Nader Ghanayem</dc:creator>
  <cp:lastModifiedBy>Raed Kanan</cp:lastModifiedBy>
  <cp:lastPrinted>2019-09-17T10:30:05Z</cp:lastPrinted>
  <dcterms:created xsi:type="dcterms:W3CDTF">2012-01-11T10:16:50Z</dcterms:created>
  <dcterms:modified xsi:type="dcterms:W3CDTF">2019-09-17T12:40:33Z</dcterms:modified>
</cp:coreProperties>
</file>